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DITA\Web štatistiky\nová web stránka\"/>
    </mc:Choice>
  </mc:AlternateContent>
  <bookViews>
    <workbookView xWindow="0" yWindow="0" windowWidth="19620" windowHeight="10455"/>
  </bookViews>
  <sheets>
    <sheet name="počet vyplácaných dôchodkov" sheetId="1" r:id="rId1"/>
    <sheet name="počet dôchodcov" sheetId="7" r:id="rId2"/>
    <sheet name="priemerná výška" sheetId="2" r:id="rId3"/>
    <sheet name="novopriznané dôchodky" sheetId="3" r:id="rId4"/>
    <sheet name="výdavky na dôchodky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5" l="1"/>
  <c r="K17" i="3" l="1"/>
  <c r="M17" i="7" l="1"/>
  <c r="O17" i="7" s="1"/>
  <c r="O17" i="1"/>
  <c r="R17" i="1"/>
  <c r="K16" i="3" l="1"/>
  <c r="M11" i="5" l="1"/>
  <c r="M16" i="7" l="1"/>
  <c r="O16" i="7" s="1"/>
  <c r="O16" i="1"/>
  <c r="R16" i="1"/>
  <c r="L11" i="5" l="1"/>
  <c r="K11" i="5" l="1"/>
  <c r="K14" i="3" l="1"/>
  <c r="K15" i="3"/>
  <c r="M14" i="7"/>
  <c r="O14" i="7" s="1"/>
  <c r="M15" i="7"/>
  <c r="O15" i="7" s="1"/>
  <c r="O14" i="1" l="1"/>
  <c r="R14" i="1"/>
  <c r="O15" i="1"/>
  <c r="R15" i="1"/>
  <c r="M13" i="7" l="1"/>
  <c r="O13" i="7" s="1"/>
  <c r="M12" i="7"/>
  <c r="O12" i="7" s="1"/>
  <c r="M11" i="7"/>
  <c r="O11" i="7" s="1"/>
  <c r="M10" i="7"/>
  <c r="O10" i="7" s="1"/>
  <c r="M9" i="7"/>
  <c r="O9" i="7" s="1"/>
  <c r="M8" i="7"/>
  <c r="O8" i="7" s="1"/>
  <c r="M7" i="7"/>
  <c r="O7" i="7" s="1"/>
  <c r="M6" i="7"/>
  <c r="O6" i="7" s="1"/>
  <c r="J11" i="5" l="1"/>
  <c r="K13" i="3" l="1"/>
  <c r="R13" i="1" l="1"/>
  <c r="O13" i="1"/>
  <c r="K12" i="3" l="1"/>
  <c r="I11" i="5"/>
  <c r="R12" i="1" l="1"/>
  <c r="O12" i="1" l="1"/>
  <c r="H11" i="5" l="1"/>
  <c r="K11" i="3" l="1"/>
  <c r="R11" i="1" l="1"/>
  <c r="O11" i="1"/>
  <c r="K10" i="3" l="1"/>
  <c r="G11" i="5" l="1"/>
  <c r="R10" i="1" l="1"/>
  <c r="O10" i="1"/>
  <c r="F11" i="5" l="1"/>
  <c r="K9" i="3" l="1"/>
  <c r="R9" i="1" l="1"/>
  <c r="O9" i="1"/>
  <c r="E11" i="5" l="1"/>
  <c r="K8" i="3" l="1"/>
  <c r="R8" i="1" l="1"/>
  <c r="O8" i="1"/>
  <c r="D11" i="5" l="1"/>
  <c r="K7" i="3"/>
  <c r="O7" i="1" l="1"/>
  <c r="R7" i="1"/>
  <c r="C11" i="5" l="1"/>
  <c r="K6" i="3" l="1"/>
  <c r="R6" i="1" l="1"/>
  <c r="O6" i="1"/>
</calcChain>
</file>

<file path=xl/sharedStrings.xml><?xml version="1.0" encoding="utf-8"?>
<sst xmlns="http://schemas.openxmlformats.org/spreadsheetml/2006/main" count="143" uniqueCount="56">
  <si>
    <t>dôchodky hradené štátom</t>
  </si>
  <si>
    <t>január</t>
  </si>
  <si>
    <t>do 70%</t>
  </si>
  <si>
    <t>nad 70%</t>
  </si>
  <si>
    <t>spolu</t>
  </si>
  <si>
    <t>invalidný z mladosti</t>
  </si>
  <si>
    <t>iný</t>
  </si>
  <si>
    <t>manželky</t>
  </si>
  <si>
    <t>sociálny</t>
  </si>
  <si>
    <t>úhrn</t>
  </si>
  <si>
    <t>starobný dôchodok</t>
  </si>
  <si>
    <t>predčasný starobný dôchodok</t>
  </si>
  <si>
    <t>invalidný dôchodok</t>
  </si>
  <si>
    <t>vdovecký dôchodok</t>
  </si>
  <si>
    <t>vdovský dôchodok</t>
  </si>
  <si>
    <t>sirotský dôchodok</t>
  </si>
  <si>
    <t>dôchodky vyplácané do cudziny</t>
  </si>
  <si>
    <t>dôchodky neprevzaté do automatiz. evidencie</t>
  </si>
  <si>
    <t>Druh dávky/mesiac</t>
  </si>
  <si>
    <t xml:space="preserve">vdovecký dôchodok </t>
  </si>
  <si>
    <t>Celkom</t>
  </si>
  <si>
    <t xml:space="preserve">Poznámka: </t>
  </si>
  <si>
    <t>pri dôchodkoch vyplácaných do cudziny ide o priemernú výšku zo všetkých vyplácaných dôchodkov</t>
  </si>
  <si>
    <t>rok 2022</t>
  </si>
  <si>
    <t>február</t>
  </si>
  <si>
    <t>marec</t>
  </si>
  <si>
    <t>apríl</t>
  </si>
  <si>
    <t>máj</t>
  </si>
  <si>
    <t>jún</t>
  </si>
  <si>
    <t>júl</t>
  </si>
  <si>
    <t>august</t>
  </si>
  <si>
    <t>vdovský dôchodok sólo</t>
  </si>
  <si>
    <t>vdovecký dôchodok sólo</t>
  </si>
  <si>
    <t>sólo - samostatne vyplácaný dôchodok</t>
  </si>
  <si>
    <t>Výdavky na dôchodkové dávky podľa druhu dôchodku v roku 2022 v tis. eurách</t>
  </si>
  <si>
    <t>Počet novopriznaných dôchodkov podľa druhu dôchodku v roku 2022</t>
  </si>
  <si>
    <t>január až august</t>
  </si>
  <si>
    <t xml:space="preserve">január </t>
  </si>
  <si>
    <t>január a február</t>
  </si>
  <si>
    <t>január až marec</t>
  </si>
  <si>
    <t>január až apríl</t>
  </si>
  <si>
    <t>január až máj</t>
  </si>
  <si>
    <t>január až jún</t>
  </si>
  <si>
    <t>január až júl</t>
  </si>
  <si>
    <t xml:space="preserve">Počet vyplácaných dôchodkov podľa druhu dôchodku v roku 2022 </t>
  </si>
  <si>
    <t>Počet dôchodcov v SR v roku 2022</t>
  </si>
  <si>
    <t>Priemerná výška vyplácaných sólo dôchodkov podľa druhu dôchodku v roku 2022 v eurách</t>
  </si>
  <si>
    <t>september</t>
  </si>
  <si>
    <t>október</t>
  </si>
  <si>
    <t>január až september</t>
  </si>
  <si>
    <t>január až október</t>
  </si>
  <si>
    <t>Sociálna poisťovňa, ústredie</t>
  </si>
  <si>
    <t>november</t>
  </si>
  <si>
    <t>január až november</t>
  </si>
  <si>
    <t>december</t>
  </si>
  <si>
    <t>január až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</si>
</sst>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Garamond"/>
      <family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CE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93">
    <xf numFmtId="0" fontId="0" fillId="0" borderId="0" xfId="0"/>
    <xf numFmtId="0" fontId="1" fillId="0" borderId="0" xfId="0" applyFont="1"/>
    <xf numFmtId="0" fontId="3" fillId="0" borderId="0" xfId="1" applyFont="1"/>
    <xf numFmtId="0" fontId="5" fillId="0" borderId="10" xfId="0" applyFont="1" applyBorder="1" applyAlignment="1">
      <alignment horizontal="center" vertical="center"/>
    </xf>
    <xf numFmtId="3" fontId="0" fillId="0" borderId="0" xfId="0" applyNumberFormat="1"/>
    <xf numFmtId="0" fontId="4" fillId="0" borderId="0" xfId="0" applyFont="1" applyFill="1" applyBorder="1"/>
    <xf numFmtId="0" fontId="4" fillId="0" borderId="12" xfId="3" applyFont="1" applyFill="1" applyBorder="1" applyAlignment="1">
      <alignment horizontal="center" vertical="center" wrapText="1"/>
    </xf>
    <xf numFmtId="3" fontId="6" fillId="0" borderId="18" xfId="0" applyNumberFormat="1" applyFont="1" applyFill="1" applyBorder="1"/>
    <xf numFmtId="0" fontId="8" fillId="0" borderId="0" xfId="0" applyFont="1" applyFill="1" applyBorder="1"/>
    <xf numFmtId="0" fontId="7" fillId="2" borderId="12" xfId="0" applyFont="1" applyFill="1" applyBorder="1"/>
    <xf numFmtId="3" fontId="7" fillId="2" borderId="12" xfId="0" applyNumberFormat="1" applyFont="1" applyFill="1" applyBorder="1"/>
    <xf numFmtId="0" fontId="9" fillId="0" borderId="17" xfId="0" applyFont="1" applyFill="1" applyBorder="1"/>
    <xf numFmtId="0" fontId="7" fillId="0" borderId="1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Border="1"/>
    <xf numFmtId="4" fontId="6" fillId="0" borderId="0" xfId="0" applyNumberFormat="1" applyFont="1" applyBorder="1"/>
    <xf numFmtId="4" fontId="6" fillId="0" borderId="0" xfId="0" applyNumberFormat="1" applyFont="1" applyBorder="1" applyAlignment="1"/>
    <xf numFmtId="4" fontId="0" fillId="0" borderId="0" xfId="0" applyNumberFormat="1" applyBorder="1"/>
    <xf numFmtId="4" fontId="12" fillId="0" borderId="0" xfId="0" applyNumberFormat="1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wrapText="1"/>
    </xf>
    <xf numFmtId="3" fontId="4" fillId="0" borderId="24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2" borderId="23" xfId="0" applyNumberFormat="1" applyFont="1" applyFill="1" applyBorder="1" applyAlignment="1">
      <alignment wrapText="1"/>
    </xf>
    <xf numFmtId="0" fontId="4" fillId="0" borderId="27" xfId="0" applyFont="1" applyBorder="1" applyAlignment="1">
      <alignment horizontal="center" wrapText="1"/>
    </xf>
    <xf numFmtId="3" fontId="4" fillId="0" borderId="28" xfId="0" applyNumberFormat="1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30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3" fontId="4" fillId="2" borderId="27" xfId="0" applyNumberFormat="1" applyFont="1" applyFill="1" applyBorder="1" applyAlignment="1">
      <alignment wrapText="1"/>
    </xf>
    <xf numFmtId="3" fontId="11" fillId="0" borderId="32" xfId="0" applyNumberFormat="1" applyFont="1" applyBorder="1" applyAlignment="1"/>
    <xf numFmtId="3" fontId="11" fillId="0" borderId="12" xfId="0" applyNumberFormat="1" applyFont="1" applyBorder="1" applyAlignment="1"/>
    <xf numFmtId="3" fontId="11" fillId="0" borderId="31" xfId="0" applyNumberFormat="1" applyFont="1" applyBorder="1" applyAlignment="1"/>
    <xf numFmtId="3" fontId="11" fillId="0" borderId="28" xfId="0" applyNumberFormat="1" applyFont="1" applyBorder="1" applyAlignment="1"/>
    <xf numFmtId="3" fontId="11" fillId="0" borderId="29" xfId="0" applyNumberFormat="1" applyFont="1" applyBorder="1" applyAlignment="1"/>
    <xf numFmtId="3" fontId="11" fillId="0" borderId="30" xfId="0" applyNumberFormat="1" applyFont="1" applyBorder="1" applyAlignment="1"/>
    <xf numFmtId="3" fontId="11" fillId="2" borderId="27" xfId="0" applyNumberFormat="1" applyFont="1" applyFill="1" applyBorder="1" applyAlignment="1"/>
    <xf numFmtId="3" fontId="11" fillId="0" borderId="29" xfId="0" applyNumberFormat="1" applyFont="1" applyFill="1" applyBorder="1" applyAlignment="1"/>
    <xf numFmtId="3" fontId="11" fillId="0" borderId="28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1" fillId="2" borderId="27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 horizontal="right"/>
    </xf>
    <xf numFmtId="2" fontId="6" fillId="0" borderId="24" xfId="0" applyNumberFormat="1" applyFont="1" applyBorder="1" applyAlignment="1"/>
    <xf numFmtId="2" fontId="6" fillId="0" borderId="25" xfId="0" applyNumberFormat="1" applyFont="1" applyBorder="1" applyAlignment="1"/>
    <xf numFmtId="2" fontId="11" fillId="0" borderId="25" xfId="0" applyNumberFormat="1" applyFont="1" applyBorder="1" applyAlignment="1"/>
    <xf numFmtId="2" fontId="6" fillId="0" borderId="26" xfId="0" applyNumberFormat="1" applyFont="1" applyBorder="1" applyAlignment="1"/>
    <xf numFmtId="2" fontId="6" fillId="0" borderId="15" xfId="0" applyNumberFormat="1" applyFont="1" applyBorder="1" applyAlignment="1"/>
    <xf numFmtId="2" fontId="6" fillId="0" borderId="13" xfId="0" applyNumberFormat="1" applyFont="1" applyBorder="1" applyAlignment="1"/>
    <xf numFmtId="2" fontId="4" fillId="0" borderId="23" xfId="0" applyNumberFormat="1" applyFont="1" applyBorder="1" applyAlignment="1">
      <alignment horizontal="right"/>
    </xf>
    <xf numFmtId="2" fontId="6" fillId="0" borderId="28" xfId="0" applyNumberFormat="1" applyFont="1" applyBorder="1" applyAlignment="1"/>
    <xf numFmtId="2" fontId="6" fillId="0" borderId="12" xfId="0" applyNumberFormat="1" applyFont="1" applyBorder="1" applyAlignment="1"/>
    <xf numFmtId="2" fontId="11" fillId="0" borderId="12" xfId="0" applyNumberFormat="1" applyFont="1" applyBorder="1" applyAlignment="1"/>
    <xf numFmtId="2" fontId="6" fillId="0" borderId="30" xfId="0" applyNumberFormat="1" applyFont="1" applyBorder="1" applyAlignment="1"/>
    <xf numFmtId="2" fontId="6" fillId="0" borderId="29" xfId="0" applyNumberFormat="1" applyFont="1" applyBorder="1" applyAlignment="1"/>
    <xf numFmtId="2" fontId="6" fillId="0" borderId="31" xfId="0" applyNumberFormat="1" applyFont="1" applyBorder="1" applyAlignment="1"/>
    <xf numFmtId="2" fontId="4" fillId="0" borderId="27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33" xfId="0" applyFont="1" applyBorder="1" applyAlignment="1"/>
    <xf numFmtId="0" fontId="11" fillId="0" borderId="31" xfId="0" applyFont="1" applyBorder="1" applyAlignment="1"/>
    <xf numFmtId="0" fontId="11" fillId="0" borderId="12" xfId="0" applyFont="1" applyBorder="1" applyAlignment="1"/>
    <xf numFmtId="0" fontId="11" fillId="0" borderId="32" xfId="0" applyFont="1" applyBorder="1" applyAlignment="1"/>
    <xf numFmtId="0" fontId="11" fillId="0" borderId="30" xfId="0" applyFont="1" applyBorder="1" applyAlignment="1"/>
    <xf numFmtId="4" fontId="11" fillId="0" borderId="31" xfId="0" applyNumberFormat="1" applyFont="1" applyBorder="1" applyAlignment="1"/>
    <xf numFmtId="0" fontId="11" fillId="0" borderId="27" xfId="0" applyFont="1" applyBorder="1" applyAlignment="1"/>
    <xf numFmtId="4" fontId="11" fillId="0" borderId="33" xfId="0" applyNumberFormat="1" applyFont="1" applyBorder="1" applyAlignment="1"/>
    <xf numFmtId="4" fontId="11" fillId="0" borderId="12" xfId="0" applyNumberFormat="1" applyFont="1" applyBorder="1" applyAlignment="1"/>
    <xf numFmtId="4" fontId="11" fillId="0" borderId="32" xfId="0" applyNumberFormat="1" applyFont="1" applyBorder="1" applyAlignment="1"/>
    <xf numFmtId="4" fontId="11" fillId="0" borderId="30" xfId="0" applyNumberFormat="1" applyFont="1" applyBorder="1" applyAlignment="1"/>
    <xf numFmtId="4" fontId="11" fillId="0" borderId="27" xfId="0" applyNumberFormat="1" applyFont="1" applyBorder="1" applyAlignment="1"/>
    <xf numFmtId="0" fontId="11" fillId="0" borderId="28" xfId="0" applyFont="1" applyBorder="1" applyAlignment="1"/>
    <xf numFmtId="4" fontId="11" fillId="0" borderId="29" xfId="0" applyNumberFormat="1" applyFont="1" applyBorder="1" applyAlignment="1"/>
    <xf numFmtId="3" fontId="11" fillId="0" borderId="15" xfId="0" applyNumberFormat="1" applyFont="1" applyBorder="1" applyAlignment="1"/>
    <xf numFmtId="3" fontId="11" fillId="0" borderId="25" xfId="0" applyNumberFormat="1" applyFont="1" applyBorder="1" applyAlignment="1"/>
    <xf numFmtId="3" fontId="11" fillId="0" borderId="13" xfId="0" applyNumberFormat="1" applyFont="1" applyBorder="1" applyAlignment="1"/>
    <xf numFmtId="3" fontId="7" fillId="2" borderId="1" xfId="0" applyNumberFormat="1" applyFont="1" applyFill="1" applyBorder="1" applyAlignment="1">
      <alignment wrapText="1"/>
    </xf>
    <xf numFmtId="3" fontId="7" fillId="2" borderId="27" xfId="0" applyNumberFormat="1" applyFont="1" applyFill="1" applyBorder="1" applyAlignment="1">
      <alignment wrapText="1"/>
    </xf>
    <xf numFmtId="0" fontId="11" fillId="0" borderId="34" xfId="0" applyFont="1" applyBorder="1" applyAlignment="1">
      <alignment horizontal="center"/>
    </xf>
    <xf numFmtId="3" fontId="11" fillId="0" borderId="35" xfId="0" applyNumberFormat="1" applyFont="1" applyBorder="1" applyAlignment="1"/>
    <xf numFmtId="3" fontId="11" fillId="0" borderId="36" xfId="0" applyNumberFormat="1" applyFont="1" applyBorder="1" applyAlignment="1"/>
    <xf numFmtId="3" fontId="11" fillId="0" borderId="37" xfId="0" applyNumberFormat="1" applyFont="1" applyBorder="1" applyAlignment="1"/>
    <xf numFmtId="3" fontId="7" fillId="2" borderId="34" xfId="0" applyNumberFormat="1" applyFont="1" applyFill="1" applyBorder="1" applyAlignment="1">
      <alignment wrapText="1"/>
    </xf>
    <xf numFmtId="3" fontId="11" fillId="0" borderId="33" xfId="0" applyNumberFormat="1" applyFont="1" applyBorder="1" applyAlignment="1"/>
    <xf numFmtId="0" fontId="11" fillId="0" borderId="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/>
    <xf numFmtId="0" fontId="4" fillId="0" borderId="38" xfId="0" applyFont="1" applyBorder="1" applyAlignment="1">
      <alignment horizontal="center" wrapText="1"/>
    </xf>
    <xf numFmtId="3" fontId="11" fillId="0" borderId="39" xfId="0" applyNumberFormat="1" applyFont="1" applyBorder="1" applyAlignment="1"/>
    <xf numFmtId="3" fontId="11" fillId="0" borderId="40" xfId="0" applyNumberFormat="1" applyFont="1" applyBorder="1" applyAlignment="1"/>
    <xf numFmtId="3" fontId="11" fillId="0" borderId="41" xfId="0" applyNumberFormat="1" applyFont="1" applyBorder="1" applyAlignment="1"/>
    <xf numFmtId="3" fontId="11" fillId="0" borderId="42" xfId="0" applyNumberFormat="1" applyFont="1" applyBorder="1" applyAlignment="1"/>
    <xf numFmtId="3" fontId="11" fillId="2" borderId="38" xfId="0" applyNumberFormat="1" applyFont="1" applyFill="1" applyBorder="1" applyAlignment="1"/>
    <xf numFmtId="3" fontId="11" fillId="0" borderId="43" xfId="0" applyNumberFormat="1" applyFont="1" applyFill="1" applyBorder="1" applyAlignment="1"/>
    <xf numFmtId="0" fontId="4" fillId="0" borderId="44" xfId="0" applyFont="1" applyBorder="1" applyAlignment="1">
      <alignment horizontal="center" wrapText="1"/>
    </xf>
    <xf numFmtId="3" fontId="11" fillId="0" borderId="45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3" fontId="11" fillId="0" borderId="48" xfId="0" applyNumberFormat="1" applyFont="1" applyBorder="1" applyAlignment="1">
      <alignment horizontal="right"/>
    </xf>
    <xf numFmtId="3" fontId="11" fillId="2" borderId="34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4" fontId="11" fillId="0" borderId="0" xfId="0" applyNumberFormat="1" applyFont="1" applyBorder="1" applyAlignment="1"/>
    <xf numFmtId="4" fontId="11" fillId="0" borderId="17" xfId="0" applyNumberFormat="1" applyFont="1" applyBorder="1" applyAlignment="1"/>
    <xf numFmtId="4" fontId="11" fillId="0" borderId="18" xfId="0" applyNumberFormat="1" applyFont="1" applyBorder="1" applyAlignment="1"/>
    <xf numFmtId="4" fontId="11" fillId="0" borderId="49" xfId="0" applyNumberFormat="1" applyFont="1" applyBorder="1" applyAlignment="1"/>
    <xf numFmtId="4" fontId="11" fillId="0" borderId="50" xfId="0" applyNumberFormat="1" applyFont="1" applyBorder="1" applyAlignment="1"/>
    <xf numFmtId="4" fontId="11" fillId="0" borderId="44" xfId="0" applyNumberFormat="1" applyFont="1" applyBorder="1" applyAlignment="1"/>
    <xf numFmtId="0" fontId="4" fillId="0" borderId="34" xfId="0" applyFont="1" applyBorder="1" applyAlignment="1">
      <alignment horizontal="center" wrapText="1"/>
    </xf>
    <xf numFmtId="4" fontId="11" fillId="0" borderId="37" xfId="0" applyNumberFormat="1" applyFont="1" applyBorder="1" applyAlignment="1"/>
    <xf numFmtId="4" fontId="11" fillId="0" borderId="47" xfId="0" applyNumberFormat="1" applyFont="1" applyBorder="1" applyAlignment="1"/>
    <xf numFmtId="4" fontId="11" fillId="0" borderId="36" xfId="0" applyNumberFormat="1" applyFont="1" applyBorder="1" applyAlignment="1"/>
    <xf numFmtId="4" fontId="11" fillId="0" borderId="48" xfId="0" applyNumberFormat="1" applyFont="1" applyBorder="1" applyAlignment="1"/>
    <xf numFmtId="4" fontId="11" fillId="0" borderId="45" xfId="0" applyNumberFormat="1" applyFont="1" applyBorder="1" applyAlignment="1"/>
    <xf numFmtId="4" fontId="11" fillId="0" borderId="34" xfId="0" applyNumberFormat="1" applyFont="1" applyBorder="1" applyAlignment="1"/>
    <xf numFmtId="0" fontId="11" fillId="0" borderId="44" xfId="0" applyFont="1" applyBorder="1" applyAlignment="1">
      <alignment horizontal="center"/>
    </xf>
    <xf numFmtId="3" fontId="11" fillId="0" borderId="45" xfId="0" applyNumberFormat="1" applyFont="1" applyBorder="1" applyAlignment="1"/>
    <xf numFmtId="3" fontId="11" fillId="0" borderId="47" xfId="0" applyNumberFormat="1" applyFont="1" applyBorder="1" applyAlignment="1"/>
    <xf numFmtId="3" fontId="11" fillId="0" borderId="48" xfId="0" applyNumberFormat="1" applyFont="1" applyBorder="1" applyAlignment="1"/>
    <xf numFmtId="3" fontId="7" fillId="2" borderId="7" xfId="0" applyNumberFormat="1" applyFont="1" applyFill="1" applyBorder="1" applyAlignment="1">
      <alignment wrapText="1"/>
    </xf>
    <xf numFmtId="0" fontId="13" fillId="0" borderId="0" xfId="0" applyFont="1"/>
    <xf numFmtId="3" fontId="11" fillId="0" borderId="46" xfId="0" applyNumberFormat="1" applyFont="1" applyBorder="1" applyAlignment="1"/>
    <xf numFmtId="3" fontId="11" fillId="0" borderId="0" xfId="0" applyNumberFormat="1" applyFont="1" applyBorder="1" applyAlignment="1"/>
    <xf numFmtId="3" fontId="11" fillId="2" borderId="34" xfId="0" applyNumberFormat="1" applyFont="1" applyFill="1" applyBorder="1" applyAlignment="1"/>
    <xf numFmtId="3" fontId="11" fillId="0" borderId="50" xfId="0" applyNumberFormat="1" applyFont="1" applyBorder="1" applyAlignment="1">
      <alignment horizontal="right"/>
    </xf>
    <xf numFmtId="3" fontId="11" fillId="0" borderId="51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49" xfId="0" applyNumberFormat="1" applyFont="1" applyBorder="1" applyAlignment="1">
      <alignment horizontal="right"/>
    </xf>
    <xf numFmtId="3" fontId="11" fillId="2" borderId="44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3" fontId="11" fillId="0" borderId="8" xfId="0" applyNumberFormat="1" applyFont="1" applyBorder="1" applyAlignment="1"/>
    <xf numFmtId="3" fontId="11" fillId="0" borderId="22" xfId="0" applyNumberFormat="1" applyFont="1" applyBorder="1" applyAlignment="1"/>
    <xf numFmtId="3" fontId="11" fillId="0" borderId="21" xfId="0" applyNumberFormat="1" applyFont="1" applyBorder="1" applyAlignment="1"/>
    <xf numFmtId="3" fontId="11" fillId="0" borderId="10" xfId="0" applyNumberFormat="1" applyFont="1" applyBorder="1" applyAlignment="1"/>
    <xf numFmtId="3" fontId="11" fillId="0" borderId="9" xfId="0" applyNumberFormat="1" applyFont="1" applyBorder="1" applyAlignment="1"/>
    <xf numFmtId="3" fontId="11" fillId="0" borderId="11" xfId="0" applyNumberFormat="1" applyFont="1" applyBorder="1" applyAlignment="1"/>
    <xf numFmtId="3" fontId="11" fillId="2" borderId="7" xfId="0" applyNumberFormat="1" applyFont="1" applyFill="1" applyBorder="1" applyAlignment="1"/>
    <xf numFmtId="3" fontId="11" fillId="0" borderId="8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4" fontId="11" fillId="0" borderId="21" xfId="0" applyNumberFormat="1" applyFont="1" applyBorder="1" applyAlignment="1"/>
    <xf numFmtId="4" fontId="11" fillId="0" borderId="10" xfId="0" applyNumberFormat="1" applyFont="1" applyBorder="1" applyAlignment="1"/>
    <xf numFmtId="4" fontId="11" fillId="0" borderId="9" xfId="0" applyNumberFormat="1" applyFont="1" applyBorder="1" applyAlignment="1"/>
    <xf numFmtId="4" fontId="11" fillId="0" borderId="11" xfId="0" applyNumberFormat="1" applyFont="1" applyBorder="1" applyAlignment="1"/>
    <xf numFmtId="4" fontId="11" fillId="0" borderId="8" xfId="0" applyNumberFormat="1" applyFont="1" applyBorder="1" applyAlignment="1"/>
    <xf numFmtId="4" fontId="11" fillId="0" borderId="7" xfId="0" applyNumberFormat="1" applyFont="1" applyBorder="1" applyAlignment="1"/>
    <xf numFmtId="4" fontId="11" fillId="0" borderId="28" xfId="0" applyNumberFormat="1" applyFont="1" applyBorder="1" applyAlignment="1"/>
    <xf numFmtId="0" fontId="1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">
    <cellStyle name="Normálna" xfId="0" builtinId="0"/>
    <cellStyle name="Normálna 11" xfId="3"/>
    <cellStyle name="normálne_Hárok1" xfId="1"/>
    <cellStyle name="normálne_Výdavky ZFNP 2007 - do správ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A2" sqref="A2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10" width="9.28515625" bestFit="1" customWidth="1"/>
    <col min="11" max="14" width="8.42578125" customWidth="1"/>
    <col min="15" max="15" width="9.28515625" bestFit="1" customWidth="1"/>
    <col min="16" max="16" width="10.5703125" customWidth="1"/>
    <col min="17" max="18" width="9.28515625" bestFit="1" customWidth="1"/>
  </cols>
  <sheetData>
    <row r="1" spans="1:19" x14ac:dyDescent="0.25">
      <c r="A1" s="136" t="s">
        <v>51</v>
      </c>
    </row>
    <row r="2" spans="1:19" ht="18.75" customHeight="1" x14ac:dyDescent="0.25">
      <c r="B2" s="168" t="s">
        <v>44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9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26.25" customHeight="1" thickBot="1" x14ac:dyDescent="0.3">
      <c r="B4" s="176" t="s">
        <v>23</v>
      </c>
      <c r="C4" s="178" t="s">
        <v>10</v>
      </c>
      <c r="D4" s="180" t="s">
        <v>11</v>
      </c>
      <c r="E4" s="173" t="s">
        <v>12</v>
      </c>
      <c r="F4" s="174"/>
      <c r="G4" s="175"/>
      <c r="H4" s="180" t="s">
        <v>14</v>
      </c>
      <c r="I4" s="180" t="s">
        <v>13</v>
      </c>
      <c r="J4" s="182" t="s">
        <v>15</v>
      </c>
      <c r="K4" s="184" t="s">
        <v>0</v>
      </c>
      <c r="L4" s="185"/>
      <c r="M4" s="185"/>
      <c r="N4" s="185"/>
      <c r="O4" s="171" t="s">
        <v>4</v>
      </c>
      <c r="P4" s="186" t="s">
        <v>17</v>
      </c>
      <c r="Q4" s="188" t="s">
        <v>16</v>
      </c>
      <c r="R4" s="169" t="s">
        <v>9</v>
      </c>
    </row>
    <row r="5" spans="1:19" ht="36.75" customHeight="1" thickBot="1" x14ac:dyDescent="0.3">
      <c r="B5" s="177"/>
      <c r="C5" s="179"/>
      <c r="D5" s="181"/>
      <c r="E5" s="25" t="s">
        <v>2</v>
      </c>
      <c r="F5" s="25" t="s">
        <v>3</v>
      </c>
      <c r="G5" s="3" t="s">
        <v>4</v>
      </c>
      <c r="H5" s="181"/>
      <c r="I5" s="181"/>
      <c r="J5" s="183"/>
      <c r="K5" s="23" t="s">
        <v>5</v>
      </c>
      <c r="L5" s="24" t="s">
        <v>6</v>
      </c>
      <c r="M5" s="24" t="s">
        <v>7</v>
      </c>
      <c r="N5" s="25" t="s">
        <v>8</v>
      </c>
      <c r="O5" s="172"/>
      <c r="P5" s="187"/>
      <c r="Q5" s="189"/>
      <c r="R5" s="170"/>
    </row>
    <row r="6" spans="1:19" ht="23.25" customHeight="1" x14ac:dyDescent="0.25">
      <c r="B6" s="30" t="s">
        <v>1</v>
      </c>
      <c r="C6" s="31">
        <v>1096396</v>
      </c>
      <c r="D6" s="32">
        <v>11409</v>
      </c>
      <c r="E6" s="33">
        <v>143494</v>
      </c>
      <c r="F6" s="33">
        <v>83229</v>
      </c>
      <c r="G6" s="33">
        <v>226723</v>
      </c>
      <c r="H6" s="33">
        <v>288007</v>
      </c>
      <c r="I6" s="33">
        <v>50436</v>
      </c>
      <c r="J6" s="34">
        <v>19562</v>
      </c>
      <c r="K6" s="31">
        <v>19144</v>
      </c>
      <c r="L6" s="33">
        <v>1</v>
      </c>
      <c r="M6" s="33">
        <v>151</v>
      </c>
      <c r="N6" s="35">
        <v>1067</v>
      </c>
      <c r="O6" s="36">
        <f t="shared" ref="O6" si="0">C6+D6+G6+H6+I6+J6+K6+L6+M6+N6</f>
        <v>1712896</v>
      </c>
      <c r="P6" s="31">
        <v>2</v>
      </c>
      <c r="Q6" s="33">
        <v>32602</v>
      </c>
      <c r="R6" s="36">
        <f t="shared" ref="R6" si="1">C6+D6+G6+H6+I6+J6+K6+L6+M6+N6+P6+Q6</f>
        <v>1745500</v>
      </c>
    </row>
    <row r="7" spans="1:19" ht="23.25" customHeight="1" x14ac:dyDescent="0.25">
      <c r="B7" s="37" t="s">
        <v>24</v>
      </c>
      <c r="C7" s="38">
        <v>1090307</v>
      </c>
      <c r="D7" s="39">
        <v>12332</v>
      </c>
      <c r="E7" s="40">
        <v>143775</v>
      </c>
      <c r="F7" s="40">
        <v>82671</v>
      </c>
      <c r="G7" s="40">
        <v>226446</v>
      </c>
      <c r="H7" s="40">
        <v>286059</v>
      </c>
      <c r="I7" s="40">
        <v>50223</v>
      </c>
      <c r="J7" s="41">
        <v>20994</v>
      </c>
      <c r="K7" s="38">
        <v>19400</v>
      </c>
      <c r="L7" s="40">
        <v>1</v>
      </c>
      <c r="M7" s="40">
        <v>138</v>
      </c>
      <c r="N7" s="42">
        <v>1044</v>
      </c>
      <c r="O7" s="43">
        <f t="shared" ref="O7:O13" si="2">C7+D7+G7+H7+I7+J7+K7+L7+M7+N7</f>
        <v>1706944</v>
      </c>
      <c r="P7" s="38">
        <v>2</v>
      </c>
      <c r="Q7" s="40">
        <v>32625</v>
      </c>
      <c r="R7" s="43">
        <f t="shared" ref="R7:R13" si="3">C7+D7+G7+H7+I7+J7+K7+L7+M7+N7+P7+Q7</f>
        <v>1739571</v>
      </c>
    </row>
    <row r="8" spans="1:19" ht="23.25" customHeight="1" x14ac:dyDescent="0.25">
      <c r="B8" s="37" t="s">
        <v>25</v>
      </c>
      <c r="C8" s="44">
        <v>1091552</v>
      </c>
      <c r="D8" s="45">
        <v>12429</v>
      </c>
      <c r="E8" s="45">
        <v>143597</v>
      </c>
      <c r="F8" s="45">
        <v>82378</v>
      </c>
      <c r="G8" s="45">
        <v>225975</v>
      </c>
      <c r="H8" s="45">
        <v>286838</v>
      </c>
      <c r="I8" s="45">
        <v>50645</v>
      </c>
      <c r="J8" s="46">
        <v>21413</v>
      </c>
      <c r="K8" s="47">
        <v>19530</v>
      </c>
      <c r="L8" s="45">
        <v>1</v>
      </c>
      <c r="M8" s="45">
        <v>136</v>
      </c>
      <c r="N8" s="46">
        <v>1044</v>
      </c>
      <c r="O8" s="43">
        <f t="shared" si="2"/>
        <v>1709563</v>
      </c>
      <c r="P8" s="48">
        <v>1</v>
      </c>
      <c r="Q8" s="44">
        <v>32824</v>
      </c>
      <c r="R8" s="43">
        <f t="shared" si="3"/>
        <v>1742388</v>
      </c>
    </row>
    <row r="9" spans="1:19" ht="23.25" customHeight="1" x14ac:dyDescent="0.25">
      <c r="B9" s="37" t="s">
        <v>26</v>
      </c>
      <c r="C9" s="44">
        <v>1091009</v>
      </c>
      <c r="D9" s="46">
        <v>12212</v>
      </c>
      <c r="E9" s="46">
        <v>143251</v>
      </c>
      <c r="F9" s="46">
        <v>82008</v>
      </c>
      <c r="G9" s="46">
        <v>225259</v>
      </c>
      <c r="H9" s="45">
        <v>286839</v>
      </c>
      <c r="I9" s="45">
        <v>50790</v>
      </c>
      <c r="J9" s="44">
        <v>21071</v>
      </c>
      <c r="K9" s="47">
        <v>19595</v>
      </c>
      <c r="L9" s="46">
        <v>1</v>
      </c>
      <c r="M9" s="45">
        <v>133</v>
      </c>
      <c r="N9" s="44">
        <v>1035</v>
      </c>
      <c r="O9" s="43">
        <f t="shared" si="2"/>
        <v>1707944</v>
      </c>
      <c r="P9" s="47">
        <v>2</v>
      </c>
      <c r="Q9" s="46">
        <v>32952</v>
      </c>
      <c r="R9" s="43">
        <f t="shared" si="3"/>
        <v>1740898</v>
      </c>
      <c r="S9" s="14"/>
    </row>
    <row r="10" spans="1:19" ht="23.25" customHeight="1" x14ac:dyDescent="0.25">
      <c r="B10" s="37" t="s">
        <v>27</v>
      </c>
      <c r="C10" s="44">
        <v>1092380</v>
      </c>
      <c r="D10" s="45">
        <v>11891</v>
      </c>
      <c r="E10" s="44">
        <v>142954</v>
      </c>
      <c r="F10" s="45">
        <v>81697</v>
      </c>
      <c r="G10" s="44">
        <v>224651</v>
      </c>
      <c r="H10" s="45">
        <v>287127</v>
      </c>
      <c r="I10" s="44">
        <v>51052</v>
      </c>
      <c r="J10" s="46">
        <v>20419</v>
      </c>
      <c r="K10" s="47">
        <v>19673</v>
      </c>
      <c r="L10" s="46">
        <v>1</v>
      </c>
      <c r="M10" s="46">
        <v>131</v>
      </c>
      <c r="N10" s="49">
        <v>1028</v>
      </c>
      <c r="O10" s="43">
        <f t="shared" si="2"/>
        <v>1708353</v>
      </c>
      <c r="P10" s="48">
        <v>2</v>
      </c>
      <c r="Q10" s="44">
        <v>33018</v>
      </c>
      <c r="R10" s="43">
        <f t="shared" si="3"/>
        <v>1741373</v>
      </c>
    </row>
    <row r="11" spans="1:19" ht="23.25" customHeight="1" x14ac:dyDescent="0.25">
      <c r="B11" s="37" t="s">
        <v>28</v>
      </c>
      <c r="C11" s="47">
        <v>1096369</v>
      </c>
      <c r="D11" s="44">
        <v>11806</v>
      </c>
      <c r="E11" s="45">
        <v>142988</v>
      </c>
      <c r="F11" s="45">
        <v>81589</v>
      </c>
      <c r="G11" s="45">
        <v>224577</v>
      </c>
      <c r="H11" s="45">
        <v>288140</v>
      </c>
      <c r="I11" s="45">
        <v>51465</v>
      </c>
      <c r="J11" s="49">
        <v>20503</v>
      </c>
      <c r="K11" s="44">
        <v>19824</v>
      </c>
      <c r="L11" s="46">
        <v>1</v>
      </c>
      <c r="M11" s="45">
        <v>129</v>
      </c>
      <c r="N11" s="49">
        <v>1023</v>
      </c>
      <c r="O11" s="43">
        <f t="shared" si="2"/>
        <v>1713837</v>
      </c>
      <c r="P11" s="44">
        <v>0</v>
      </c>
      <c r="Q11" s="49">
        <v>33116</v>
      </c>
      <c r="R11" s="43">
        <f t="shared" si="3"/>
        <v>1746953</v>
      </c>
    </row>
    <row r="12" spans="1:19" ht="23.25" customHeight="1" x14ac:dyDescent="0.25">
      <c r="B12" s="37" t="s">
        <v>29</v>
      </c>
      <c r="C12" s="47">
        <v>1099296</v>
      </c>
      <c r="D12" s="44">
        <v>11446</v>
      </c>
      <c r="E12" s="45">
        <v>142822</v>
      </c>
      <c r="F12" s="45">
        <v>81416</v>
      </c>
      <c r="G12" s="44">
        <v>224238</v>
      </c>
      <c r="H12" s="46">
        <v>288612</v>
      </c>
      <c r="I12" s="45">
        <v>51716</v>
      </c>
      <c r="J12" s="44">
        <v>18369</v>
      </c>
      <c r="K12" s="47">
        <v>19918</v>
      </c>
      <c r="L12" s="44">
        <v>1</v>
      </c>
      <c r="M12" s="46">
        <v>128</v>
      </c>
      <c r="N12" s="46">
        <v>1020</v>
      </c>
      <c r="O12" s="50">
        <f t="shared" si="2"/>
        <v>1714744</v>
      </c>
      <c r="P12" s="51">
        <v>2</v>
      </c>
      <c r="Q12" s="44">
        <v>33309</v>
      </c>
      <c r="R12" s="50">
        <f t="shared" si="3"/>
        <v>1748055</v>
      </c>
    </row>
    <row r="13" spans="1:19" ht="23.25" customHeight="1" x14ac:dyDescent="0.25">
      <c r="B13" s="37" t="s">
        <v>30</v>
      </c>
      <c r="C13" s="47">
        <v>1099287</v>
      </c>
      <c r="D13" s="48">
        <v>11582</v>
      </c>
      <c r="E13" s="48">
        <v>143129</v>
      </c>
      <c r="F13" s="48">
        <v>81088</v>
      </c>
      <c r="G13" s="48">
        <v>224217</v>
      </c>
      <c r="H13" s="48">
        <v>287780</v>
      </c>
      <c r="I13" s="44">
        <v>51578</v>
      </c>
      <c r="J13" s="46">
        <v>18376</v>
      </c>
      <c r="K13" s="47">
        <v>20092</v>
      </c>
      <c r="L13" s="45">
        <v>1</v>
      </c>
      <c r="M13" s="45">
        <v>125</v>
      </c>
      <c r="N13" s="49">
        <v>1015</v>
      </c>
      <c r="O13" s="50">
        <f t="shared" si="2"/>
        <v>1714053</v>
      </c>
      <c r="P13" s="44">
        <v>2</v>
      </c>
      <c r="Q13" s="46">
        <v>33487</v>
      </c>
      <c r="R13" s="50">
        <f t="shared" si="3"/>
        <v>1747542</v>
      </c>
    </row>
    <row r="14" spans="1:19" ht="23.25" customHeight="1" x14ac:dyDescent="0.25">
      <c r="B14" s="101" t="s">
        <v>47</v>
      </c>
      <c r="C14" s="102">
        <v>1100429</v>
      </c>
      <c r="D14" s="103">
        <v>11770</v>
      </c>
      <c r="E14" s="104">
        <v>143074</v>
      </c>
      <c r="F14" s="104">
        <v>80937</v>
      </c>
      <c r="G14" s="103">
        <v>224011</v>
      </c>
      <c r="H14" s="105">
        <v>287383</v>
      </c>
      <c r="I14" s="104">
        <v>51558</v>
      </c>
      <c r="J14" s="103">
        <v>17758</v>
      </c>
      <c r="K14" s="102">
        <v>20184</v>
      </c>
      <c r="L14" s="103">
        <v>1</v>
      </c>
      <c r="M14" s="105">
        <v>124</v>
      </c>
      <c r="N14" s="105">
        <v>1006</v>
      </c>
      <c r="O14" s="106">
        <f t="shared" ref="O14:O16" si="4">C14+D14+G14+H14+I14+J14+K14+L14+M14+N14</f>
        <v>1714224</v>
      </c>
      <c r="P14" s="107">
        <v>1</v>
      </c>
      <c r="Q14" s="103">
        <v>33571</v>
      </c>
      <c r="R14" s="106">
        <f t="shared" ref="R14:R15" si="5">C14+D14+G14+H14+I14+J14+K14+L14+M14+N14+P14+Q14</f>
        <v>1747796</v>
      </c>
    </row>
    <row r="15" spans="1:19" ht="23.25" customHeight="1" x14ac:dyDescent="0.25">
      <c r="B15" s="108" t="s">
        <v>48</v>
      </c>
      <c r="C15" s="132">
        <v>1102360</v>
      </c>
      <c r="D15" s="137">
        <v>11770</v>
      </c>
      <c r="E15" s="137">
        <v>142892</v>
      </c>
      <c r="F15" s="137">
        <v>80857</v>
      </c>
      <c r="G15" s="137">
        <v>223749</v>
      </c>
      <c r="H15" s="137">
        <v>287774</v>
      </c>
      <c r="I15" s="138">
        <v>51778</v>
      </c>
      <c r="J15" s="133">
        <v>18194</v>
      </c>
      <c r="K15" s="132">
        <v>20271</v>
      </c>
      <c r="L15" s="94">
        <v>1</v>
      </c>
      <c r="M15" s="94">
        <v>121</v>
      </c>
      <c r="N15" s="134">
        <v>1001</v>
      </c>
      <c r="O15" s="139">
        <f t="shared" si="4"/>
        <v>1717019</v>
      </c>
      <c r="P15" s="138">
        <v>0</v>
      </c>
      <c r="Q15" s="133">
        <v>33751</v>
      </c>
      <c r="R15" s="139">
        <f t="shared" si="5"/>
        <v>1750770</v>
      </c>
    </row>
    <row r="16" spans="1:19" ht="23.25" customHeight="1" x14ac:dyDescent="0.25">
      <c r="B16" s="37" t="s">
        <v>52</v>
      </c>
      <c r="C16" s="47">
        <v>1104225</v>
      </c>
      <c r="D16" s="48">
        <v>12112</v>
      </c>
      <c r="E16" s="48">
        <v>143007</v>
      </c>
      <c r="F16" s="48">
        <v>81048</v>
      </c>
      <c r="G16" s="48">
        <v>224055</v>
      </c>
      <c r="H16" s="48">
        <v>288455</v>
      </c>
      <c r="I16" s="44">
        <v>52046</v>
      </c>
      <c r="J16" s="46">
        <v>18644</v>
      </c>
      <c r="K16" s="47">
        <v>20344</v>
      </c>
      <c r="L16" s="45">
        <v>1</v>
      </c>
      <c r="M16" s="45">
        <v>120</v>
      </c>
      <c r="N16" s="49">
        <v>1003</v>
      </c>
      <c r="O16" s="50">
        <f t="shared" si="4"/>
        <v>1721005</v>
      </c>
      <c r="P16" s="44">
        <v>1</v>
      </c>
      <c r="Q16" s="46">
        <v>33806</v>
      </c>
      <c r="R16" s="50">
        <f t="shared" ref="R16" si="6">C16+D16+G16+H16+I16+J16+K16+L16+M16+N16+P16+Q16</f>
        <v>1754812</v>
      </c>
    </row>
    <row r="17" spans="2:18" ht="23.25" customHeight="1" thickBot="1" x14ac:dyDescent="0.3">
      <c r="B17" s="146" t="s">
        <v>54</v>
      </c>
      <c r="C17" s="147">
        <v>1104304</v>
      </c>
      <c r="D17" s="148">
        <v>12311</v>
      </c>
      <c r="E17" s="148">
        <v>143033</v>
      </c>
      <c r="F17" s="148">
        <v>81110</v>
      </c>
      <c r="G17" s="148">
        <v>224143</v>
      </c>
      <c r="H17" s="148">
        <v>288358</v>
      </c>
      <c r="I17" s="149">
        <v>52084</v>
      </c>
      <c r="J17" s="150">
        <v>19584</v>
      </c>
      <c r="K17" s="147">
        <v>20436</v>
      </c>
      <c r="L17" s="151">
        <v>1</v>
      </c>
      <c r="M17" s="151">
        <v>116</v>
      </c>
      <c r="N17" s="152">
        <v>996</v>
      </c>
      <c r="O17" s="153">
        <f t="shared" ref="O17" si="7">C17+D17+G17+H17+I17+J17+K17+L17+M17+N17</f>
        <v>1722333</v>
      </c>
      <c r="P17" s="149">
        <v>1</v>
      </c>
      <c r="Q17" s="150">
        <v>33813</v>
      </c>
      <c r="R17" s="153">
        <f t="shared" ref="R17" si="8">C17+D17+G17+H17+I17+J17+K17+L17+M17+N17+P17+Q17</f>
        <v>1756147</v>
      </c>
    </row>
  </sheetData>
  <mergeCells count="13">
    <mergeCell ref="B2:R2"/>
    <mergeCell ref="R4:R5"/>
    <mergeCell ref="O4:O5"/>
    <mergeCell ref="E4:G4"/>
    <mergeCell ref="B4:B5"/>
    <mergeCell ref="C4:C5"/>
    <mergeCell ref="D4:D5"/>
    <mergeCell ref="H4:H5"/>
    <mergeCell ref="I4:I5"/>
    <mergeCell ref="J4:J5"/>
    <mergeCell ref="K4:N4"/>
    <mergeCell ref="P4:P5"/>
    <mergeCell ref="Q4:Q5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D1" sqref="D1"/>
    </sheetView>
  </sheetViews>
  <sheetFormatPr defaultRowHeight="15" x14ac:dyDescent="0.25"/>
  <cols>
    <col min="1" max="1" width="4.5703125" customWidth="1"/>
    <col min="2" max="2" width="10.7109375" customWidth="1"/>
    <col min="3" max="3" width="10.140625" bestFit="1" customWidth="1"/>
    <col min="4" max="4" width="10.85546875" customWidth="1"/>
    <col min="5" max="8" width="9.28515625" bestFit="1" customWidth="1"/>
    <col min="9" max="12" width="8.42578125" customWidth="1"/>
    <col min="13" max="13" width="9.28515625" bestFit="1" customWidth="1"/>
    <col min="14" max="14" width="10.5703125" customWidth="1"/>
    <col min="15" max="15" width="9.28515625" bestFit="1" customWidth="1"/>
  </cols>
  <sheetData>
    <row r="1" spans="1:16" x14ac:dyDescent="0.25">
      <c r="A1" s="136" t="s">
        <v>51</v>
      </c>
    </row>
    <row r="2" spans="1:16" ht="18.75" customHeight="1" x14ac:dyDescent="0.25">
      <c r="B2" s="168" t="s">
        <v>45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6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26.25" customHeight="1" thickBot="1" x14ac:dyDescent="0.3">
      <c r="B4" s="176" t="s">
        <v>23</v>
      </c>
      <c r="C4" s="178" t="s">
        <v>10</v>
      </c>
      <c r="D4" s="180" t="s">
        <v>11</v>
      </c>
      <c r="E4" s="180" t="s">
        <v>12</v>
      </c>
      <c r="F4" s="180" t="s">
        <v>31</v>
      </c>
      <c r="G4" s="180" t="s">
        <v>32</v>
      </c>
      <c r="H4" s="182" t="s">
        <v>15</v>
      </c>
      <c r="I4" s="184" t="s">
        <v>0</v>
      </c>
      <c r="J4" s="185"/>
      <c r="K4" s="185"/>
      <c r="L4" s="185"/>
      <c r="M4" s="171" t="s">
        <v>4</v>
      </c>
      <c r="N4" s="186" t="s">
        <v>17</v>
      </c>
      <c r="O4" s="169" t="s">
        <v>9</v>
      </c>
    </row>
    <row r="5" spans="1:16" ht="36.75" customHeight="1" thickBot="1" x14ac:dyDescent="0.3">
      <c r="B5" s="177"/>
      <c r="C5" s="179"/>
      <c r="D5" s="181"/>
      <c r="E5" s="181"/>
      <c r="F5" s="181"/>
      <c r="G5" s="181"/>
      <c r="H5" s="183"/>
      <c r="I5" s="26" t="s">
        <v>5</v>
      </c>
      <c r="J5" s="27" t="s">
        <v>6</v>
      </c>
      <c r="K5" s="27" t="s">
        <v>7</v>
      </c>
      <c r="L5" s="28" t="s">
        <v>8</v>
      </c>
      <c r="M5" s="172"/>
      <c r="N5" s="187"/>
      <c r="O5" s="170"/>
    </row>
    <row r="6" spans="1:16" ht="23.25" customHeight="1" x14ac:dyDescent="0.25">
      <c r="B6" s="30" t="s">
        <v>1</v>
      </c>
      <c r="C6" s="31">
        <v>1096396</v>
      </c>
      <c r="D6" s="32">
        <v>11409</v>
      </c>
      <c r="E6" s="33">
        <v>226723</v>
      </c>
      <c r="F6" s="32">
        <v>27067</v>
      </c>
      <c r="G6" s="33">
        <v>5458</v>
      </c>
      <c r="H6" s="34">
        <v>19562</v>
      </c>
      <c r="I6" s="31">
        <v>19144</v>
      </c>
      <c r="J6" s="33">
        <v>1</v>
      </c>
      <c r="K6" s="33">
        <v>151</v>
      </c>
      <c r="L6" s="35">
        <v>1067</v>
      </c>
      <c r="M6" s="36">
        <f t="shared" ref="M6:M13" si="0">C6+D6+E6+F6+G6+H6+I6+J6+K6+L6</f>
        <v>1406978</v>
      </c>
      <c r="N6" s="31">
        <v>2</v>
      </c>
      <c r="O6" s="36">
        <f>M6+N6</f>
        <v>1406980</v>
      </c>
    </row>
    <row r="7" spans="1:16" ht="23.25" customHeight="1" x14ac:dyDescent="0.25">
      <c r="B7" s="37" t="s">
        <v>24</v>
      </c>
      <c r="C7" s="38">
        <v>1090307</v>
      </c>
      <c r="D7" s="39">
        <v>12332</v>
      </c>
      <c r="E7" s="40">
        <v>226446</v>
      </c>
      <c r="F7" s="45">
        <v>26951</v>
      </c>
      <c r="G7" s="45">
        <v>5507</v>
      </c>
      <c r="H7" s="41">
        <v>20994</v>
      </c>
      <c r="I7" s="38">
        <v>19400</v>
      </c>
      <c r="J7" s="40">
        <v>1</v>
      </c>
      <c r="K7" s="40">
        <v>138</v>
      </c>
      <c r="L7" s="42">
        <v>1044</v>
      </c>
      <c r="M7" s="43">
        <f t="shared" si="0"/>
        <v>1403120</v>
      </c>
      <c r="N7" s="38">
        <v>2</v>
      </c>
      <c r="O7" s="43">
        <f t="shared" ref="O7:O13" si="1">M7+N7</f>
        <v>1403122</v>
      </c>
    </row>
    <row r="8" spans="1:16" ht="23.25" customHeight="1" x14ac:dyDescent="0.25">
      <c r="B8" s="37" t="s">
        <v>25</v>
      </c>
      <c r="C8" s="44">
        <v>1091552</v>
      </c>
      <c r="D8" s="45">
        <v>12429</v>
      </c>
      <c r="E8" s="45">
        <v>225975</v>
      </c>
      <c r="F8" s="45">
        <v>27042</v>
      </c>
      <c r="G8" s="45">
        <v>5566</v>
      </c>
      <c r="H8" s="46">
        <v>21413</v>
      </c>
      <c r="I8" s="47">
        <v>19530</v>
      </c>
      <c r="J8" s="45">
        <v>1</v>
      </c>
      <c r="K8" s="45">
        <v>136</v>
      </c>
      <c r="L8" s="46">
        <v>1044</v>
      </c>
      <c r="M8" s="43">
        <f t="shared" si="0"/>
        <v>1404688</v>
      </c>
      <c r="N8" s="48">
        <v>1</v>
      </c>
      <c r="O8" s="43">
        <f t="shared" si="1"/>
        <v>1404689</v>
      </c>
    </row>
    <row r="9" spans="1:16" ht="23.25" customHeight="1" x14ac:dyDescent="0.25">
      <c r="B9" s="37" t="s">
        <v>26</v>
      </c>
      <c r="C9" s="44">
        <v>1091009</v>
      </c>
      <c r="D9" s="46">
        <v>12212</v>
      </c>
      <c r="E9" s="46">
        <v>225259</v>
      </c>
      <c r="F9" s="45">
        <v>27033</v>
      </c>
      <c r="G9" s="45">
        <v>5583</v>
      </c>
      <c r="H9" s="44">
        <v>21071</v>
      </c>
      <c r="I9" s="47">
        <v>19595</v>
      </c>
      <c r="J9" s="46">
        <v>1</v>
      </c>
      <c r="K9" s="45">
        <v>133</v>
      </c>
      <c r="L9" s="44">
        <v>1035</v>
      </c>
      <c r="M9" s="43">
        <f t="shared" si="0"/>
        <v>1402931</v>
      </c>
      <c r="N9" s="47">
        <v>2</v>
      </c>
      <c r="O9" s="43">
        <f t="shared" si="1"/>
        <v>1402933</v>
      </c>
      <c r="P9" s="14"/>
    </row>
    <row r="10" spans="1:16" ht="23.25" customHeight="1" x14ac:dyDescent="0.25">
      <c r="B10" s="37" t="s">
        <v>27</v>
      </c>
      <c r="C10" s="44">
        <v>1092380</v>
      </c>
      <c r="D10" s="45">
        <v>11891</v>
      </c>
      <c r="E10" s="44">
        <v>224651</v>
      </c>
      <c r="F10" s="45">
        <v>26977</v>
      </c>
      <c r="G10" s="45">
        <v>5596</v>
      </c>
      <c r="H10" s="46">
        <v>20419</v>
      </c>
      <c r="I10" s="47">
        <v>19673</v>
      </c>
      <c r="J10" s="46">
        <v>1</v>
      </c>
      <c r="K10" s="46">
        <v>131</v>
      </c>
      <c r="L10" s="49">
        <v>1028</v>
      </c>
      <c r="M10" s="43">
        <f t="shared" si="0"/>
        <v>1402747</v>
      </c>
      <c r="N10" s="48">
        <v>2</v>
      </c>
      <c r="O10" s="43">
        <f t="shared" si="1"/>
        <v>1402749</v>
      </c>
    </row>
    <row r="11" spans="1:16" ht="23.25" customHeight="1" x14ac:dyDescent="0.25">
      <c r="B11" s="37" t="s">
        <v>28</v>
      </c>
      <c r="C11" s="47">
        <v>1096369</v>
      </c>
      <c r="D11" s="44">
        <v>11806</v>
      </c>
      <c r="E11" s="45">
        <v>224577</v>
      </c>
      <c r="F11" s="45">
        <v>26896</v>
      </c>
      <c r="G11" s="45">
        <v>5585</v>
      </c>
      <c r="H11" s="49">
        <v>20503</v>
      </c>
      <c r="I11" s="44">
        <v>19824</v>
      </c>
      <c r="J11" s="46">
        <v>1</v>
      </c>
      <c r="K11" s="45">
        <v>129</v>
      </c>
      <c r="L11" s="49">
        <v>1023</v>
      </c>
      <c r="M11" s="43">
        <f t="shared" si="0"/>
        <v>1406713</v>
      </c>
      <c r="N11" s="44">
        <v>0</v>
      </c>
      <c r="O11" s="43">
        <f t="shared" si="1"/>
        <v>1406713</v>
      </c>
    </row>
    <row r="12" spans="1:16" ht="23.25" customHeight="1" x14ac:dyDescent="0.25">
      <c r="B12" s="37" t="s">
        <v>29</v>
      </c>
      <c r="C12" s="52">
        <v>1099296</v>
      </c>
      <c r="D12" s="53">
        <v>11446</v>
      </c>
      <c r="E12" s="54">
        <v>224238</v>
      </c>
      <c r="F12" s="53">
        <v>26751</v>
      </c>
      <c r="G12" s="53">
        <v>5574</v>
      </c>
      <c r="H12" s="54">
        <v>18369</v>
      </c>
      <c r="I12" s="52">
        <v>19918</v>
      </c>
      <c r="J12" s="54">
        <v>1</v>
      </c>
      <c r="K12" s="55">
        <v>128</v>
      </c>
      <c r="L12" s="55">
        <v>1020</v>
      </c>
      <c r="M12" s="56">
        <f t="shared" si="0"/>
        <v>1406741</v>
      </c>
      <c r="N12" s="57">
        <v>2</v>
      </c>
      <c r="O12" s="56">
        <f t="shared" si="1"/>
        <v>1406743</v>
      </c>
    </row>
    <row r="13" spans="1:16" ht="23.25" customHeight="1" x14ac:dyDescent="0.25">
      <c r="B13" s="108" t="s">
        <v>30</v>
      </c>
      <c r="C13" s="109">
        <v>1099287</v>
      </c>
      <c r="D13" s="110">
        <v>11582</v>
      </c>
      <c r="E13" s="110">
        <v>224217</v>
      </c>
      <c r="F13" s="110">
        <v>26318</v>
      </c>
      <c r="G13" s="110">
        <v>5473</v>
      </c>
      <c r="H13" s="111">
        <v>18376</v>
      </c>
      <c r="I13" s="109">
        <v>20092</v>
      </c>
      <c r="J13" s="112">
        <v>1</v>
      </c>
      <c r="K13" s="112">
        <v>125</v>
      </c>
      <c r="L13" s="113">
        <v>1015</v>
      </c>
      <c r="M13" s="114">
        <f t="shared" si="0"/>
        <v>1406486</v>
      </c>
      <c r="N13" s="115">
        <v>2</v>
      </c>
      <c r="O13" s="114">
        <f t="shared" si="1"/>
        <v>1406488</v>
      </c>
    </row>
    <row r="14" spans="1:16" ht="23.25" customHeight="1" x14ac:dyDescent="0.25">
      <c r="B14" s="37" t="s">
        <v>47</v>
      </c>
      <c r="C14" s="52">
        <v>1100429</v>
      </c>
      <c r="D14" s="116">
        <v>11770</v>
      </c>
      <c r="E14" s="116">
        <v>224011</v>
      </c>
      <c r="F14" s="116">
        <v>26092</v>
      </c>
      <c r="G14" s="116">
        <v>5429</v>
      </c>
      <c r="H14" s="55">
        <v>17758</v>
      </c>
      <c r="I14" s="52">
        <v>20184</v>
      </c>
      <c r="J14" s="53">
        <v>1</v>
      </c>
      <c r="K14" s="53">
        <v>124</v>
      </c>
      <c r="L14" s="117">
        <v>1006</v>
      </c>
      <c r="M14" s="56">
        <f t="shared" ref="M14:M15" si="2">C14+D14+E14+F14+G14+H14+I14+J14+K14+L14</f>
        <v>1406804</v>
      </c>
      <c r="N14" s="54">
        <v>1</v>
      </c>
      <c r="O14" s="56">
        <f t="shared" ref="O14:O15" si="3">M14+N14</f>
        <v>1406805</v>
      </c>
    </row>
    <row r="15" spans="1:16" ht="23.25" customHeight="1" x14ac:dyDescent="0.25">
      <c r="B15" s="108" t="s">
        <v>48</v>
      </c>
      <c r="C15" s="140">
        <v>1102360</v>
      </c>
      <c r="D15" s="141">
        <v>11770</v>
      </c>
      <c r="E15" s="141">
        <v>223749</v>
      </c>
      <c r="F15" s="141">
        <v>25977</v>
      </c>
      <c r="G15" s="141">
        <v>5431</v>
      </c>
      <c r="H15" s="142">
        <v>18194</v>
      </c>
      <c r="I15" s="140">
        <v>20271</v>
      </c>
      <c r="J15" s="143">
        <v>1</v>
      </c>
      <c r="K15" s="143">
        <v>121</v>
      </c>
      <c r="L15" s="144">
        <v>1001</v>
      </c>
      <c r="M15" s="145">
        <f t="shared" si="2"/>
        <v>1408875</v>
      </c>
      <c r="N15" s="115">
        <v>0</v>
      </c>
      <c r="O15" s="145">
        <f t="shared" si="3"/>
        <v>1408875</v>
      </c>
    </row>
    <row r="16" spans="1:16" ht="23.25" customHeight="1" x14ac:dyDescent="0.25">
      <c r="B16" s="37" t="s">
        <v>52</v>
      </c>
      <c r="C16" s="52">
        <v>1104225</v>
      </c>
      <c r="D16" s="116">
        <v>12112</v>
      </c>
      <c r="E16" s="116">
        <v>224055</v>
      </c>
      <c r="F16" s="116">
        <v>26008</v>
      </c>
      <c r="G16" s="116">
        <v>5450</v>
      </c>
      <c r="H16" s="55">
        <v>18644</v>
      </c>
      <c r="I16" s="52">
        <v>20344</v>
      </c>
      <c r="J16" s="53">
        <v>1</v>
      </c>
      <c r="K16" s="53">
        <v>120</v>
      </c>
      <c r="L16" s="117">
        <v>1003</v>
      </c>
      <c r="M16" s="56">
        <f t="shared" ref="M16" si="4">C16+D16+E16+F16+G16+H16+I16+J16+K16+L16</f>
        <v>1411962</v>
      </c>
      <c r="N16" s="54">
        <v>1</v>
      </c>
      <c r="O16" s="56">
        <f t="shared" ref="O16" si="5">M16+N16</f>
        <v>1411963</v>
      </c>
    </row>
    <row r="17" spans="2:15" ht="23.25" customHeight="1" thickBot="1" x14ac:dyDescent="0.3">
      <c r="B17" s="146" t="s">
        <v>54</v>
      </c>
      <c r="C17" s="154">
        <v>1104304</v>
      </c>
      <c r="D17" s="155">
        <v>12311</v>
      </c>
      <c r="E17" s="155">
        <v>224143</v>
      </c>
      <c r="F17" s="155">
        <v>26035</v>
      </c>
      <c r="G17" s="155">
        <v>5451</v>
      </c>
      <c r="H17" s="156">
        <v>19584</v>
      </c>
      <c r="I17" s="154">
        <v>20436</v>
      </c>
      <c r="J17" s="157">
        <v>1</v>
      </c>
      <c r="K17" s="157">
        <v>116</v>
      </c>
      <c r="L17" s="158">
        <v>996</v>
      </c>
      <c r="M17" s="159">
        <f t="shared" ref="M17" si="6">C17+D17+E17+F17+G17+H17+I17+J17+K17+L17</f>
        <v>1413377</v>
      </c>
      <c r="N17" s="160">
        <v>1</v>
      </c>
      <c r="O17" s="159">
        <f t="shared" ref="O17" si="7">M17+N17</f>
        <v>1413378</v>
      </c>
    </row>
    <row r="19" spans="2:15" x14ac:dyDescent="0.25">
      <c r="B19" s="99" t="s">
        <v>21</v>
      </c>
    </row>
    <row r="20" spans="2:15" x14ac:dyDescent="0.25">
      <c r="B20" s="29" t="s">
        <v>33</v>
      </c>
    </row>
  </sheetData>
  <mergeCells count="12">
    <mergeCell ref="N4:N5"/>
    <mergeCell ref="O4:O5"/>
    <mergeCell ref="E4:E5"/>
    <mergeCell ref="B2:O2"/>
    <mergeCell ref="B4:B5"/>
    <mergeCell ref="C4:C5"/>
    <mergeCell ref="D4:D5"/>
    <mergeCell ref="F4:F5"/>
    <mergeCell ref="G4:G5"/>
    <mergeCell ref="H4:H5"/>
    <mergeCell ref="I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2" sqref="A2"/>
    </sheetView>
  </sheetViews>
  <sheetFormatPr defaultRowHeight="15" x14ac:dyDescent="0.25"/>
  <cols>
    <col min="1" max="1" width="4.7109375" customWidth="1"/>
    <col min="2" max="2" width="10.42578125" customWidth="1"/>
    <col min="3" max="3" width="11" customWidth="1"/>
    <col min="4" max="4" width="11.28515625" customWidth="1"/>
    <col min="15" max="15" width="9.7109375" customWidth="1"/>
  </cols>
  <sheetData>
    <row r="1" spans="1:15" x14ac:dyDescent="0.25">
      <c r="A1" s="136" t="s">
        <v>51</v>
      </c>
    </row>
    <row r="2" spans="1:15" ht="18.75" customHeight="1" x14ac:dyDescent="0.25">
      <c r="B2" s="168" t="s">
        <v>46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5.75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 x14ac:dyDescent="0.3">
      <c r="B4" s="176" t="s">
        <v>23</v>
      </c>
      <c r="C4" s="178" t="s">
        <v>10</v>
      </c>
      <c r="D4" s="180" t="s">
        <v>11</v>
      </c>
      <c r="E4" s="173" t="s">
        <v>12</v>
      </c>
      <c r="F4" s="174"/>
      <c r="G4" s="175"/>
      <c r="H4" s="180" t="s">
        <v>14</v>
      </c>
      <c r="I4" s="180" t="s">
        <v>13</v>
      </c>
      <c r="J4" s="182" t="s">
        <v>15</v>
      </c>
      <c r="K4" s="190" t="s">
        <v>0</v>
      </c>
      <c r="L4" s="190"/>
      <c r="M4" s="190"/>
      <c r="N4" s="190"/>
      <c r="O4" s="176" t="s">
        <v>16</v>
      </c>
    </row>
    <row r="5" spans="1:15" ht="36.75" thickBot="1" x14ac:dyDescent="0.3">
      <c r="B5" s="177"/>
      <c r="C5" s="179"/>
      <c r="D5" s="181"/>
      <c r="E5" s="22" t="s">
        <v>2</v>
      </c>
      <c r="F5" s="22" t="s">
        <v>3</v>
      </c>
      <c r="G5" s="3" t="s">
        <v>4</v>
      </c>
      <c r="H5" s="181"/>
      <c r="I5" s="181"/>
      <c r="J5" s="183"/>
      <c r="K5" s="21" t="s">
        <v>5</v>
      </c>
      <c r="L5" s="20" t="s">
        <v>6</v>
      </c>
      <c r="M5" s="20" t="s">
        <v>7</v>
      </c>
      <c r="N5" s="22" t="s">
        <v>8</v>
      </c>
      <c r="O5" s="177"/>
    </row>
    <row r="6" spans="1:15" ht="21" customHeight="1" x14ac:dyDescent="0.25">
      <c r="B6" s="30" t="s">
        <v>1</v>
      </c>
      <c r="C6" s="58">
        <v>511.63</v>
      </c>
      <c r="D6" s="59">
        <v>505.13</v>
      </c>
      <c r="E6" s="59">
        <v>228.8</v>
      </c>
      <c r="F6" s="59">
        <v>413.93</v>
      </c>
      <c r="G6" s="59">
        <v>296.76</v>
      </c>
      <c r="H6" s="60">
        <v>286.58999999999997</v>
      </c>
      <c r="I6" s="60">
        <v>230.89</v>
      </c>
      <c r="J6" s="61">
        <v>152.18</v>
      </c>
      <c r="K6" s="62">
        <v>305.8</v>
      </c>
      <c r="L6" s="59">
        <v>2.9</v>
      </c>
      <c r="M6" s="59">
        <v>19</v>
      </c>
      <c r="N6" s="63">
        <v>274.44</v>
      </c>
      <c r="O6" s="64">
        <v>204.58</v>
      </c>
    </row>
    <row r="7" spans="1:15" ht="21" customHeight="1" x14ac:dyDescent="0.25">
      <c r="B7" s="37" t="s">
        <v>24</v>
      </c>
      <c r="C7" s="65">
        <v>512.45000000000005</v>
      </c>
      <c r="D7" s="66">
        <v>504.73</v>
      </c>
      <c r="E7" s="66">
        <v>229.34</v>
      </c>
      <c r="F7" s="66">
        <v>414.99</v>
      </c>
      <c r="G7" s="66">
        <v>297.12</v>
      </c>
      <c r="H7" s="67">
        <v>286.87</v>
      </c>
      <c r="I7" s="67">
        <v>231.74</v>
      </c>
      <c r="J7" s="68">
        <v>153.51</v>
      </c>
      <c r="K7" s="69">
        <v>306.3</v>
      </c>
      <c r="L7" s="66">
        <v>2.9</v>
      </c>
      <c r="M7" s="66">
        <v>19</v>
      </c>
      <c r="N7" s="70">
        <v>274.56</v>
      </c>
      <c r="O7" s="71">
        <v>204.32</v>
      </c>
    </row>
    <row r="8" spans="1:15" ht="21" customHeight="1" x14ac:dyDescent="0.25">
      <c r="B8" s="72" t="s">
        <v>25</v>
      </c>
      <c r="C8" s="73">
        <v>512.92999999999995</v>
      </c>
      <c r="D8" s="74">
        <v>508.35</v>
      </c>
      <c r="E8" s="75">
        <v>229.47</v>
      </c>
      <c r="F8" s="76">
        <v>415.31</v>
      </c>
      <c r="G8" s="74">
        <v>297.22000000000003</v>
      </c>
      <c r="H8" s="75">
        <v>287.25</v>
      </c>
      <c r="I8" s="76">
        <v>231.95</v>
      </c>
      <c r="J8" s="77">
        <v>153.86000000000001</v>
      </c>
      <c r="K8" s="76">
        <v>306.64</v>
      </c>
      <c r="L8" s="78">
        <v>2.9</v>
      </c>
      <c r="M8" s="78">
        <v>19</v>
      </c>
      <c r="N8" s="74">
        <v>274.64999999999998</v>
      </c>
      <c r="O8" s="79">
        <v>204.57</v>
      </c>
    </row>
    <row r="9" spans="1:15" ht="21" customHeight="1" x14ac:dyDescent="0.25">
      <c r="B9" s="37" t="s">
        <v>26</v>
      </c>
      <c r="C9" s="80">
        <v>514.38</v>
      </c>
      <c r="D9" s="81">
        <v>509.48</v>
      </c>
      <c r="E9" s="82">
        <v>229.61</v>
      </c>
      <c r="F9" s="81">
        <v>415.8</v>
      </c>
      <c r="G9" s="82">
        <v>297.39999999999998</v>
      </c>
      <c r="H9" s="81">
        <v>287.44</v>
      </c>
      <c r="I9" s="82">
        <v>232.12</v>
      </c>
      <c r="J9" s="83">
        <v>152.91</v>
      </c>
      <c r="K9" s="82">
        <v>306.91000000000003</v>
      </c>
      <c r="L9" s="78">
        <v>2.9</v>
      </c>
      <c r="M9" s="78">
        <v>19</v>
      </c>
      <c r="N9" s="78">
        <v>274.69</v>
      </c>
      <c r="O9" s="84">
        <v>204.95</v>
      </c>
    </row>
    <row r="10" spans="1:15" ht="21" customHeight="1" x14ac:dyDescent="0.25">
      <c r="B10" s="72" t="s">
        <v>27</v>
      </c>
      <c r="C10" s="80">
        <v>515.1</v>
      </c>
      <c r="D10" s="78">
        <v>507.87</v>
      </c>
      <c r="E10" s="78">
        <v>229.93</v>
      </c>
      <c r="F10" s="81">
        <v>416.08</v>
      </c>
      <c r="G10" s="82">
        <v>297.63</v>
      </c>
      <c r="H10" s="78">
        <v>287.79000000000002</v>
      </c>
      <c r="I10" s="78">
        <v>232.25</v>
      </c>
      <c r="J10" s="83">
        <v>151.77000000000001</v>
      </c>
      <c r="K10" s="82">
        <v>307.10000000000002</v>
      </c>
      <c r="L10" s="81">
        <v>2.9</v>
      </c>
      <c r="M10" s="81">
        <v>19</v>
      </c>
      <c r="N10" s="82">
        <v>274.60000000000002</v>
      </c>
      <c r="O10" s="84">
        <v>204.94</v>
      </c>
    </row>
    <row r="11" spans="1:15" ht="21" customHeight="1" x14ac:dyDescent="0.25">
      <c r="B11" s="37" t="s">
        <v>28</v>
      </c>
      <c r="C11" s="85">
        <v>515.72</v>
      </c>
      <c r="D11" s="76">
        <v>507.06</v>
      </c>
      <c r="E11" s="75">
        <v>230.15</v>
      </c>
      <c r="F11" s="67">
        <v>416.3</v>
      </c>
      <c r="G11" s="76">
        <v>297.76</v>
      </c>
      <c r="H11" s="75">
        <v>287.75</v>
      </c>
      <c r="I11" s="75">
        <v>232.31</v>
      </c>
      <c r="J11" s="77">
        <v>151.49</v>
      </c>
      <c r="K11" s="76">
        <v>307.45</v>
      </c>
      <c r="L11" s="81">
        <v>2.9</v>
      </c>
      <c r="M11" s="81">
        <v>19</v>
      </c>
      <c r="N11" s="78">
        <v>274.60000000000002</v>
      </c>
      <c r="O11" s="79">
        <v>205.07</v>
      </c>
    </row>
    <row r="12" spans="1:15" ht="21" customHeight="1" x14ac:dyDescent="0.25">
      <c r="B12" s="72" t="s">
        <v>29</v>
      </c>
      <c r="C12" s="82">
        <v>516.11</v>
      </c>
      <c r="D12" s="81">
        <v>505.36</v>
      </c>
      <c r="E12" s="81">
        <v>230.17</v>
      </c>
      <c r="F12" s="82">
        <v>416.48</v>
      </c>
      <c r="G12" s="81">
        <v>297.8</v>
      </c>
      <c r="H12" s="81">
        <v>287.58</v>
      </c>
      <c r="I12" s="81">
        <v>232.62</v>
      </c>
      <c r="J12" s="83">
        <v>149.79</v>
      </c>
      <c r="K12" s="86">
        <v>307.69</v>
      </c>
      <c r="L12" s="82">
        <v>2.9</v>
      </c>
      <c r="M12" s="81">
        <v>19</v>
      </c>
      <c r="N12" s="78">
        <v>274.61</v>
      </c>
      <c r="O12" s="84">
        <v>205.38</v>
      </c>
    </row>
    <row r="13" spans="1:15" ht="21" customHeight="1" x14ac:dyDescent="0.25">
      <c r="B13" s="108" t="s">
        <v>30</v>
      </c>
      <c r="C13" s="118">
        <v>516.96</v>
      </c>
      <c r="D13" s="119">
        <v>502.47</v>
      </c>
      <c r="E13" s="120">
        <v>230.64</v>
      </c>
      <c r="F13" s="120">
        <v>417.17</v>
      </c>
      <c r="G13" s="118">
        <v>298.08</v>
      </c>
      <c r="H13" s="119">
        <v>287.87</v>
      </c>
      <c r="I13" s="119">
        <v>232.88</v>
      </c>
      <c r="J13" s="121">
        <v>150</v>
      </c>
      <c r="K13" s="122">
        <v>307.99</v>
      </c>
      <c r="L13" s="118">
        <v>2.9</v>
      </c>
      <c r="M13" s="120">
        <v>19</v>
      </c>
      <c r="N13" s="121">
        <v>274.63</v>
      </c>
      <c r="O13" s="123">
        <v>205.62</v>
      </c>
    </row>
    <row r="14" spans="1:15" ht="23.25" customHeight="1" x14ac:dyDescent="0.25">
      <c r="B14" s="124" t="s">
        <v>47</v>
      </c>
      <c r="C14" s="125">
        <v>517.41999999999996</v>
      </c>
      <c r="D14" s="126">
        <v>503.96</v>
      </c>
      <c r="E14" s="127">
        <v>230.83</v>
      </c>
      <c r="F14" s="127">
        <v>417.62</v>
      </c>
      <c r="G14" s="125">
        <v>298.27999999999997</v>
      </c>
      <c r="H14" s="126">
        <v>287.86</v>
      </c>
      <c r="I14" s="126">
        <v>233.46</v>
      </c>
      <c r="J14" s="128">
        <v>151.36000000000001</v>
      </c>
      <c r="K14" s="129">
        <v>308.23</v>
      </c>
      <c r="L14" s="125">
        <v>2.9</v>
      </c>
      <c r="M14" s="127">
        <v>19</v>
      </c>
      <c r="N14" s="128">
        <v>274.64</v>
      </c>
      <c r="O14" s="130">
        <v>205.88</v>
      </c>
    </row>
    <row r="15" spans="1:15" ht="23.25" customHeight="1" x14ac:dyDescent="0.25">
      <c r="B15" s="124" t="s">
        <v>48</v>
      </c>
      <c r="C15" s="125">
        <v>517.96</v>
      </c>
      <c r="D15" s="126">
        <v>504.83</v>
      </c>
      <c r="E15" s="127">
        <v>230.98</v>
      </c>
      <c r="F15" s="127">
        <v>418.12</v>
      </c>
      <c r="G15" s="125">
        <v>298.58</v>
      </c>
      <c r="H15" s="126">
        <v>287.99</v>
      </c>
      <c r="I15" s="126">
        <v>233.62</v>
      </c>
      <c r="J15" s="128">
        <v>152.09</v>
      </c>
      <c r="K15" s="129">
        <v>308.42</v>
      </c>
      <c r="L15" s="125">
        <v>2.9</v>
      </c>
      <c r="M15" s="127">
        <v>19</v>
      </c>
      <c r="N15" s="128">
        <v>274.35000000000002</v>
      </c>
      <c r="O15" s="130">
        <v>206.16</v>
      </c>
    </row>
    <row r="16" spans="1:15" ht="23.25" customHeight="1" x14ac:dyDescent="0.25">
      <c r="B16" s="37" t="s">
        <v>52</v>
      </c>
      <c r="C16" s="82">
        <v>518.35</v>
      </c>
      <c r="D16" s="78">
        <v>508.42</v>
      </c>
      <c r="E16" s="81">
        <v>231.17</v>
      </c>
      <c r="F16" s="81">
        <v>418.54</v>
      </c>
      <c r="G16" s="82">
        <v>298.91000000000003</v>
      </c>
      <c r="H16" s="78">
        <v>287.99</v>
      </c>
      <c r="I16" s="78">
        <v>233.67</v>
      </c>
      <c r="J16" s="83">
        <v>153.5</v>
      </c>
      <c r="K16" s="167">
        <v>308.67</v>
      </c>
      <c r="L16" s="82">
        <v>2.9</v>
      </c>
      <c r="M16" s="81">
        <v>19</v>
      </c>
      <c r="N16" s="83">
        <v>274.49</v>
      </c>
      <c r="O16" s="84">
        <v>206.4</v>
      </c>
    </row>
    <row r="17" spans="2:15" ht="23.25" customHeight="1" thickBot="1" x14ac:dyDescent="0.3">
      <c r="B17" s="146" t="s">
        <v>54</v>
      </c>
      <c r="C17" s="161">
        <v>518.76</v>
      </c>
      <c r="D17" s="162">
        <v>512.51</v>
      </c>
      <c r="E17" s="163">
        <v>231.4</v>
      </c>
      <c r="F17" s="163">
        <v>419.12</v>
      </c>
      <c r="G17" s="161">
        <v>299.27999999999997</v>
      </c>
      <c r="H17" s="162">
        <v>288.06</v>
      </c>
      <c r="I17" s="162">
        <v>234.03</v>
      </c>
      <c r="J17" s="164">
        <v>155.32</v>
      </c>
      <c r="K17" s="165">
        <v>308.98</v>
      </c>
      <c r="L17" s="161">
        <v>2.9</v>
      </c>
      <c r="M17" s="163">
        <v>19</v>
      </c>
      <c r="N17" s="164">
        <v>274.55</v>
      </c>
      <c r="O17" s="166">
        <v>206.55</v>
      </c>
    </row>
    <row r="19" spans="2:15" x14ac:dyDescent="0.25">
      <c r="B19" s="99" t="s">
        <v>21</v>
      </c>
      <c r="C19" s="15"/>
      <c r="D19" s="15"/>
      <c r="E19" s="16"/>
      <c r="F19" s="16"/>
      <c r="G19" s="15"/>
      <c r="H19" s="17"/>
      <c r="I19" s="17"/>
      <c r="J19" s="18"/>
      <c r="K19" s="15"/>
      <c r="L19" s="15"/>
      <c r="M19" s="15"/>
      <c r="N19" s="17"/>
      <c r="O19" s="14"/>
    </row>
    <row r="20" spans="2:15" x14ac:dyDescent="0.25">
      <c r="B20" s="100" t="s">
        <v>22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</sheetData>
  <mergeCells count="10">
    <mergeCell ref="B2:O2"/>
    <mergeCell ref="B4:B5"/>
    <mergeCell ref="C4:C5"/>
    <mergeCell ref="D4:D5"/>
    <mergeCell ref="E4:G4"/>
    <mergeCell ref="H4:H5"/>
    <mergeCell ref="I4:I5"/>
    <mergeCell ref="J4:J5"/>
    <mergeCell ref="K4:N4"/>
    <mergeCell ref="O4:O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1" sqref="D1"/>
    </sheetView>
  </sheetViews>
  <sheetFormatPr defaultRowHeight="15" x14ac:dyDescent="0.25"/>
  <cols>
    <col min="1" max="1" width="4.5703125" customWidth="1"/>
    <col min="2" max="2" width="10.7109375" customWidth="1"/>
    <col min="3" max="11" width="11.28515625" customWidth="1"/>
  </cols>
  <sheetData>
    <row r="1" spans="1:14" x14ac:dyDescent="0.25">
      <c r="A1" s="136" t="s">
        <v>51</v>
      </c>
    </row>
    <row r="2" spans="1:14" ht="18.75" customHeight="1" x14ac:dyDescent="0.25">
      <c r="B2" s="168" t="s">
        <v>35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4" ht="15.75" thickBot="1" x14ac:dyDescent="0.3"/>
    <row r="4" spans="1:14" x14ac:dyDescent="0.25">
      <c r="B4" s="176" t="s">
        <v>23</v>
      </c>
      <c r="C4" s="186" t="s">
        <v>10</v>
      </c>
      <c r="D4" s="180" t="s">
        <v>11</v>
      </c>
      <c r="E4" s="173" t="s">
        <v>12</v>
      </c>
      <c r="F4" s="174"/>
      <c r="G4" s="175"/>
      <c r="H4" s="180" t="s">
        <v>14</v>
      </c>
      <c r="I4" s="180" t="s">
        <v>13</v>
      </c>
      <c r="J4" s="191" t="s">
        <v>15</v>
      </c>
      <c r="K4" s="171" t="s">
        <v>4</v>
      </c>
    </row>
    <row r="5" spans="1:14" ht="36" customHeight="1" thickBot="1" x14ac:dyDescent="0.3">
      <c r="B5" s="177"/>
      <c r="C5" s="187"/>
      <c r="D5" s="181"/>
      <c r="E5" s="19" t="s">
        <v>2</v>
      </c>
      <c r="F5" s="19" t="s">
        <v>3</v>
      </c>
      <c r="G5" s="3" t="s">
        <v>4</v>
      </c>
      <c r="H5" s="181"/>
      <c r="I5" s="181"/>
      <c r="J5" s="192"/>
      <c r="K5" s="172"/>
    </row>
    <row r="6" spans="1:14" ht="21" customHeight="1" x14ac:dyDescent="0.25">
      <c r="B6" s="30" t="s">
        <v>1</v>
      </c>
      <c r="C6" s="87">
        <v>3641</v>
      </c>
      <c r="D6" s="88">
        <v>1098</v>
      </c>
      <c r="E6" s="88">
        <v>1241</v>
      </c>
      <c r="F6" s="88">
        <v>523</v>
      </c>
      <c r="G6" s="88">
        <v>1764</v>
      </c>
      <c r="H6" s="88">
        <v>1772</v>
      </c>
      <c r="I6" s="88">
        <v>646</v>
      </c>
      <c r="J6" s="89">
        <v>314</v>
      </c>
      <c r="K6" s="90">
        <f t="shared" ref="K6:K12" si="0">C6+D6+G6+H6+I6+J6</f>
        <v>9235</v>
      </c>
    </row>
    <row r="7" spans="1:14" ht="21" customHeight="1" x14ac:dyDescent="0.25">
      <c r="B7" s="72" t="s">
        <v>24</v>
      </c>
      <c r="C7" s="44">
        <v>3493</v>
      </c>
      <c r="D7" s="45">
        <v>1418</v>
      </c>
      <c r="E7" s="45">
        <v>1061</v>
      </c>
      <c r="F7" s="45">
        <v>486</v>
      </c>
      <c r="G7" s="45">
        <v>1547</v>
      </c>
      <c r="H7" s="44">
        <v>2210</v>
      </c>
      <c r="I7" s="45">
        <v>823</v>
      </c>
      <c r="J7" s="44">
        <v>381</v>
      </c>
      <c r="K7" s="91">
        <f t="shared" si="0"/>
        <v>9872</v>
      </c>
    </row>
    <row r="8" spans="1:14" ht="21" customHeight="1" x14ac:dyDescent="0.25">
      <c r="B8" s="92" t="s">
        <v>25</v>
      </c>
      <c r="C8" s="93">
        <v>3562</v>
      </c>
      <c r="D8" s="94">
        <v>973</v>
      </c>
      <c r="E8" s="94">
        <v>914</v>
      </c>
      <c r="F8" s="94">
        <v>357</v>
      </c>
      <c r="G8" s="94">
        <v>1271</v>
      </c>
      <c r="H8" s="95">
        <v>2146</v>
      </c>
      <c r="I8" s="94">
        <v>793</v>
      </c>
      <c r="J8" s="95">
        <v>317</v>
      </c>
      <c r="K8" s="96">
        <f t="shared" si="0"/>
        <v>9062</v>
      </c>
    </row>
    <row r="9" spans="1:14" ht="21" customHeight="1" x14ac:dyDescent="0.25">
      <c r="B9" s="72" t="s">
        <v>26</v>
      </c>
      <c r="C9" s="97">
        <v>2908</v>
      </c>
      <c r="D9" s="45">
        <v>683</v>
      </c>
      <c r="E9" s="45">
        <v>719</v>
      </c>
      <c r="F9" s="45">
        <v>289</v>
      </c>
      <c r="G9" s="45">
        <v>1008</v>
      </c>
      <c r="H9" s="44">
        <v>1157</v>
      </c>
      <c r="I9" s="45">
        <v>425</v>
      </c>
      <c r="J9" s="44">
        <v>259</v>
      </c>
      <c r="K9" s="91">
        <f t="shared" si="0"/>
        <v>6440</v>
      </c>
      <c r="N9" s="4"/>
    </row>
    <row r="10" spans="1:14" ht="21" customHeight="1" x14ac:dyDescent="0.25">
      <c r="B10" s="72" t="s">
        <v>27</v>
      </c>
      <c r="C10" s="97">
        <v>7211</v>
      </c>
      <c r="D10" s="45">
        <v>1362</v>
      </c>
      <c r="E10" s="45">
        <v>1651</v>
      </c>
      <c r="F10" s="45">
        <v>626</v>
      </c>
      <c r="G10" s="45">
        <v>2277</v>
      </c>
      <c r="H10" s="44">
        <v>2821</v>
      </c>
      <c r="I10" s="45">
        <v>1004</v>
      </c>
      <c r="J10" s="44">
        <v>466</v>
      </c>
      <c r="K10" s="91">
        <f t="shared" si="0"/>
        <v>15141</v>
      </c>
    </row>
    <row r="11" spans="1:14" ht="21" customHeight="1" x14ac:dyDescent="0.25">
      <c r="B11" s="72" t="s">
        <v>28</v>
      </c>
      <c r="C11" s="97">
        <v>5763</v>
      </c>
      <c r="D11" s="45">
        <v>1159</v>
      </c>
      <c r="E11" s="45">
        <v>1476</v>
      </c>
      <c r="F11" s="45">
        <v>592</v>
      </c>
      <c r="G11" s="45">
        <v>2068</v>
      </c>
      <c r="H11" s="44">
        <v>1933</v>
      </c>
      <c r="I11" s="45">
        <v>695</v>
      </c>
      <c r="J11" s="44">
        <v>389</v>
      </c>
      <c r="K11" s="91">
        <f t="shared" si="0"/>
        <v>12007</v>
      </c>
    </row>
    <row r="12" spans="1:14" ht="21" customHeight="1" x14ac:dyDescent="0.25">
      <c r="B12" s="72" t="s">
        <v>29</v>
      </c>
      <c r="C12" s="47">
        <v>3708</v>
      </c>
      <c r="D12" s="45">
        <v>724</v>
      </c>
      <c r="E12" s="45">
        <v>1121</v>
      </c>
      <c r="F12" s="44">
        <v>422</v>
      </c>
      <c r="G12" s="46">
        <v>1543</v>
      </c>
      <c r="H12" s="46">
        <v>1056</v>
      </c>
      <c r="I12" s="46">
        <v>390</v>
      </c>
      <c r="J12" s="49">
        <v>231</v>
      </c>
      <c r="K12" s="91">
        <f t="shared" si="0"/>
        <v>7652</v>
      </c>
    </row>
    <row r="13" spans="1:14" ht="21" customHeight="1" x14ac:dyDescent="0.25">
      <c r="B13" s="131" t="s">
        <v>30</v>
      </c>
      <c r="C13" s="132">
        <v>3810</v>
      </c>
      <c r="D13" s="94">
        <v>1106</v>
      </c>
      <c r="E13" s="94">
        <v>1057</v>
      </c>
      <c r="F13" s="95">
        <v>427</v>
      </c>
      <c r="G13" s="133">
        <v>1484</v>
      </c>
      <c r="H13" s="133">
        <v>1134</v>
      </c>
      <c r="I13" s="133">
        <v>422</v>
      </c>
      <c r="J13" s="134">
        <v>253</v>
      </c>
      <c r="K13" s="96">
        <f t="shared" ref="K13" si="1">C13+D13+G13+H13+I13+J13</f>
        <v>8209</v>
      </c>
    </row>
    <row r="14" spans="1:14" ht="23.25" customHeight="1" x14ac:dyDescent="0.25">
      <c r="B14" s="72" t="s">
        <v>47</v>
      </c>
      <c r="C14" s="47">
        <v>4146</v>
      </c>
      <c r="D14" s="45">
        <v>1115</v>
      </c>
      <c r="E14" s="45">
        <v>912</v>
      </c>
      <c r="F14" s="44">
        <v>434</v>
      </c>
      <c r="G14" s="46">
        <v>1346</v>
      </c>
      <c r="H14" s="46">
        <v>1380</v>
      </c>
      <c r="I14" s="46">
        <v>523</v>
      </c>
      <c r="J14" s="49">
        <v>259</v>
      </c>
      <c r="K14" s="91">
        <f t="shared" ref="K14:K15" si="2">C14+D14+G14+H14+I14+J14</f>
        <v>8769</v>
      </c>
    </row>
    <row r="15" spans="1:14" ht="23.25" customHeight="1" x14ac:dyDescent="0.25">
      <c r="B15" s="72" t="s">
        <v>48</v>
      </c>
      <c r="C15" s="47">
        <v>4570</v>
      </c>
      <c r="D15" s="45">
        <v>1108</v>
      </c>
      <c r="E15" s="45">
        <v>935</v>
      </c>
      <c r="F15" s="44">
        <v>448</v>
      </c>
      <c r="G15" s="46">
        <v>1383</v>
      </c>
      <c r="H15" s="46">
        <v>1625</v>
      </c>
      <c r="I15" s="46">
        <v>546</v>
      </c>
      <c r="J15" s="49">
        <v>272</v>
      </c>
      <c r="K15" s="91">
        <f t="shared" si="2"/>
        <v>9504</v>
      </c>
    </row>
    <row r="16" spans="1:14" ht="23.25" customHeight="1" x14ac:dyDescent="0.25">
      <c r="B16" s="72" t="s">
        <v>52</v>
      </c>
      <c r="C16" s="47">
        <v>4039</v>
      </c>
      <c r="D16" s="45">
        <v>981</v>
      </c>
      <c r="E16" s="45">
        <v>1046</v>
      </c>
      <c r="F16" s="44">
        <v>519</v>
      </c>
      <c r="G16" s="46">
        <v>1565</v>
      </c>
      <c r="H16" s="46">
        <v>1241</v>
      </c>
      <c r="I16" s="46">
        <v>389</v>
      </c>
      <c r="J16" s="49">
        <v>306</v>
      </c>
      <c r="K16" s="91">
        <f t="shared" ref="K16" si="3">C16+D16+G16+H16+I16+J16</f>
        <v>8521</v>
      </c>
    </row>
    <row r="17" spans="2:11" ht="23.25" customHeight="1" thickBot="1" x14ac:dyDescent="0.3">
      <c r="B17" s="98" t="s">
        <v>54</v>
      </c>
      <c r="C17" s="147">
        <v>2423</v>
      </c>
      <c r="D17" s="151">
        <v>858</v>
      </c>
      <c r="E17" s="151">
        <v>847</v>
      </c>
      <c r="F17" s="149">
        <v>389</v>
      </c>
      <c r="G17" s="150">
        <v>1236</v>
      </c>
      <c r="H17" s="150">
        <v>418</v>
      </c>
      <c r="I17" s="150">
        <v>152</v>
      </c>
      <c r="J17" s="152">
        <v>154</v>
      </c>
      <c r="K17" s="135">
        <f t="shared" ref="K17" si="4">C17+D17+G17+H17+I17+J17</f>
        <v>5241</v>
      </c>
    </row>
    <row r="18" spans="2:11" x14ac:dyDescent="0.25">
      <c r="C18" s="4"/>
    </row>
    <row r="20" spans="2:11" x14ac:dyDescent="0.25">
      <c r="C20" s="4"/>
    </row>
    <row r="21" spans="2:11" x14ac:dyDescent="0.25">
      <c r="C21" s="4"/>
    </row>
    <row r="24" spans="2:11" x14ac:dyDescent="0.25">
      <c r="C24" s="4"/>
    </row>
  </sheetData>
  <mergeCells count="9">
    <mergeCell ref="B2:K2"/>
    <mergeCell ref="J4:J5"/>
    <mergeCell ref="K4:K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"/>
    </sheetView>
  </sheetViews>
  <sheetFormatPr defaultRowHeight="12.75" x14ac:dyDescent="0.2"/>
  <cols>
    <col min="1" max="1" width="3" style="5" customWidth="1"/>
    <col min="2" max="2" width="29.28515625" style="5" customWidth="1"/>
    <col min="3" max="12" width="10.28515625" style="5" customWidth="1"/>
    <col min="13" max="230" width="9.140625" style="5"/>
    <col min="231" max="231" width="34.140625" style="5" customWidth="1"/>
    <col min="232" max="235" width="10.7109375" style="5" customWidth="1"/>
    <col min="236" max="237" width="9.140625" style="5"/>
    <col min="238" max="238" width="9.140625" style="5" customWidth="1"/>
    <col min="239" max="486" width="9.140625" style="5"/>
    <col min="487" max="487" width="34.140625" style="5" customWidth="1"/>
    <col min="488" max="491" width="10.7109375" style="5" customWidth="1"/>
    <col min="492" max="493" width="9.140625" style="5"/>
    <col min="494" max="494" width="9.140625" style="5" customWidth="1"/>
    <col min="495" max="742" width="9.140625" style="5"/>
    <col min="743" max="743" width="34.140625" style="5" customWidth="1"/>
    <col min="744" max="747" width="10.7109375" style="5" customWidth="1"/>
    <col min="748" max="749" width="9.140625" style="5"/>
    <col min="750" max="750" width="9.140625" style="5" customWidth="1"/>
    <col min="751" max="998" width="9.140625" style="5"/>
    <col min="999" max="999" width="34.140625" style="5" customWidth="1"/>
    <col min="1000" max="1003" width="10.7109375" style="5" customWidth="1"/>
    <col min="1004" max="1005" width="9.140625" style="5"/>
    <col min="1006" max="1006" width="9.140625" style="5" customWidth="1"/>
    <col min="1007" max="1254" width="9.140625" style="5"/>
    <col min="1255" max="1255" width="34.140625" style="5" customWidth="1"/>
    <col min="1256" max="1259" width="10.7109375" style="5" customWidth="1"/>
    <col min="1260" max="1261" width="9.140625" style="5"/>
    <col min="1262" max="1262" width="9.140625" style="5" customWidth="1"/>
    <col min="1263" max="1510" width="9.140625" style="5"/>
    <col min="1511" max="1511" width="34.140625" style="5" customWidth="1"/>
    <col min="1512" max="1515" width="10.7109375" style="5" customWidth="1"/>
    <col min="1516" max="1517" width="9.140625" style="5"/>
    <col min="1518" max="1518" width="9.140625" style="5" customWidth="1"/>
    <col min="1519" max="1766" width="9.140625" style="5"/>
    <col min="1767" max="1767" width="34.140625" style="5" customWidth="1"/>
    <col min="1768" max="1771" width="10.7109375" style="5" customWidth="1"/>
    <col min="1772" max="1773" width="9.140625" style="5"/>
    <col min="1774" max="1774" width="9.140625" style="5" customWidth="1"/>
    <col min="1775" max="2022" width="9.140625" style="5"/>
    <col min="2023" max="2023" width="34.140625" style="5" customWidth="1"/>
    <col min="2024" max="2027" width="10.7109375" style="5" customWidth="1"/>
    <col min="2028" max="2029" width="9.140625" style="5"/>
    <col min="2030" max="2030" width="9.140625" style="5" customWidth="1"/>
    <col min="2031" max="2278" width="9.140625" style="5"/>
    <col min="2279" max="2279" width="34.140625" style="5" customWidth="1"/>
    <col min="2280" max="2283" width="10.7109375" style="5" customWidth="1"/>
    <col min="2284" max="2285" width="9.140625" style="5"/>
    <col min="2286" max="2286" width="9.140625" style="5" customWidth="1"/>
    <col min="2287" max="2534" width="9.140625" style="5"/>
    <col min="2535" max="2535" width="34.140625" style="5" customWidth="1"/>
    <col min="2536" max="2539" width="10.7109375" style="5" customWidth="1"/>
    <col min="2540" max="2541" width="9.140625" style="5"/>
    <col min="2542" max="2542" width="9.140625" style="5" customWidth="1"/>
    <col min="2543" max="2790" width="9.140625" style="5"/>
    <col min="2791" max="2791" width="34.140625" style="5" customWidth="1"/>
    <col min="2792" max="2795" width="10.7109375" style="5" customWidth="1"/>
    <col min="2796" max="2797" width="9.140625" style="5"/>
    <col min="2798" max="2798" width="9.140625" style="5" customWidth="1"/>
    <col min="2799" max="3046" width="9.140625" style="5"/>
    <col min="3047" max="3047" width="34.140625" style="5" customWidth="1"/>
    <col min="3048" max="3051" width="10.7109375" style="5" customWidth="1"/>
    <col min="3052" max="3053" width="9.140625" style="5"/>
    <col min="3054" max="3054" width="9.140625" style="5" customWidth="1"/>
    <col min="3055" max="3302" width="9.140625" style="5"/>
    <col min="3303" max="3303" width="34.140625" style="5" customWidth="1"/>
    <col min="3304" max="3307" width="10.7109375" style="5" customWidth="1"/>
    <col min="3308" max="3309" width="9.140625" style="5"/>
    <col min="3310" max="3310" width="9.140625" style="5" customWidth="1"/>
    <col min="3311" max="3558" width="9.140625" style="5"/>
    <col min="3559" max="3559" width="34.140625" style="5" customWidth="1"/>
    <col min="3560" max="3563" width="10.7109375" style="5" customWidth="1"/>
    <col min="3564" max="3565" width="9.140625" style="5"/>
    <col min="3566" max="3566" width="9.140625" style="5" customWidth="1"/>
    <col min="3567" max="3814" width="9.140625" style="5"/>
    <col min="3815" max="3815" width="34.140625" style="5" customWidth="1"/>
    <col min="3816" max="3819" width="10.7109375" style="5" customWidth="1"/>
    <col min="3820" max="3821" width="9.140625" style="5"/>
    <col min="3822" max="3822" width="9.140625" style="5" customWidth="1"/>
    <col min="3823" max="4070" width="9.140625" style="5"/>
    <col min="4071" max="4071" width="34.140625" style="5" customWidth="1"/>
    <col min="4072" max="4075" width="10.7109375" style="5" customWidth="1"/>
    <col min="4076" max="4077" width="9.140625" style="5"/>
    <col min="4078" max="4078" width="9.140625" style="5" customWidth="1"/>
    <col min="4079" max="4326" width="9.140625" style="5"/>
    <col min="4327" max="4327" width="34.140625" style="5" customWidth="1"/>
    <col min="4328" max="4331" width="10.7109375" style="5" customWidth="1"/>
    <col min="4332" max="4333" width="9.140625" style="5"/>
    <col min="4334" max="4334" width="9.140625" style="5" customWidth="1"/>
    <col min="4335" max="4582" width="9.140625" style="5"/>
    <col min="4583" max="4583" width="34.140625" style="5" customWidth="1"/>
    <col min="4584" max="4587" width="10.7109375" style="5" customWidth="1"/>
    <col min="4588" max="4589" width="9.140625" style="5"/>
    <col min="4590" max="4590" width="9.140625" style="5" customWidth="1"/>
    <col min="4591" max="4838" width="9.140625" style="5"/>
    <col min="4839" max="4839" width="34.140625" style="5" customWidth="1"/>
    <col min="4840" max="4843" width="10.7109375" style="5" customWidth="1"/>
    <col min="4844" max="4845" width="9.140625" style="5"/>
    <col min="4846" max="4846" width="9.140625" style="5" customWidth="1"/>
    <col min="4847" max="5094" width="9.140625" style="5"/>
    <col min="5095" max="5095" width="34.140625" style="5" customWidth="1"/>
    <col min="5096" max="5099" width="10.7109375" style="5" customWidth="1"/>
    <col min="5100" max="5101" width="9.140625" style="5"/>
    <col min="5102" max="5102" width="9.140625" style="5" customWidth="1"/>
    <col min="5103" max="5350" width="9.140625" style="5"/>
    <col min="5351" max="5351" width="34.140625" style="5" customWidth="1"/>
    <col min="5352" max="5355" width="10.7109375" style="5" customWidth="1"/>
    <col min="5356" max="5357" width="9.140625" style="5"/>
    <col min="5358" max="5358" width="9.140625" style="5" customWidth="1"/>
    <col min="5359" max="5606" width="9.140625" style="5"/>
    <col min="5607" max="5607" width="34.140625" style="5" customWidth="1"/>
    <col min="5608" max="5611" width="10.7109375" style="5" customWidth="1"/>
    <col min="5612" max="5613" width="9.140625" style="5"/>
    <col min="5614" max="5614" width="9.140625" style="5" customWidth="1"/>
    <col min="5615" max="5862" width="9.140625" style="5"/>
    <col min="5863" max="5863" width="34.140625" style="5" customWidth="1"/>
    <col min="5864" max="5867" width="10.7109375" style="5" customWidth="1"/>
    <col min="5868" max="5869" width="9.140625" style="5"/>
    <col min="5870" max="5870" width="9.140625" style="5" customWidth="1"/>
    <col min="5871" max="6118" width="9.140625" style="5"/>
    <col min="6119" max="6119" width="34.140625" style="5" customWidth="1"/>
    <col min="6120" max="6123" width="10.7109375" style="5" customWidth="1"/>
    <col min="6124" max="6125" width="9.140625" style="5"/>
    <col min="6126" max="6126" width="9.140625" style="5" customWidth="1"/>
    <col min="6127" max="6374" width="9.140625" style="5"/>
    <col min="6375" max="6375" width="34.140625" style="5" customWidth="1"/>
    <col min="6376" max="6379" width="10.7109375" style="5" customWidth="1"/>
    <col min="6380" max="6381" width="9.140625" style="5"/>
    <col min="6382" max="6382" width="9.140625" style="5" customWidth="1"/>
    <col min="6383" max="6630" width="9.140625" style="5"/>
    <col min="6631" max="6631" width="34.140625" style="5" customWidth="1"/>
    <col min="6632" max="6635" width="10.7109375" style="5" customWidth="1"/>
    <col min="6636" max="6637" width="9.140625" style="5"/>
    <col min="6638" max="6638" width="9.140625" style="5" customWidth="1"/>
    <col min="6639" max="6886" width="9.140625" style="5"/>
    <col min="6887" max="6887" width="34.140625" style="5" customWidth="1"/>
    <col min="6888" max="6891" width="10.7109375" style="5" customWidth="1"/>
    <col min="6892" max="6893" width="9.140625" style="5"/>
    <col min="6894" max="6894" width="9.140625" style="5" customWidth="1"/>
    <col min="6895" max="7142" width="9.140625" style="5"/>
    <col min="7143" max="7143" width="34.140625" style="5" customWidth="1"/>
    <col min="7144" max="7147" width="10.7109375" style="5" customWidth="1"/>
    <col min="7148" max="7149" width="9.140625" style="5"/>
    <col min="7150" max="7150" width="9.140625" style="5" customWidth="1"/>
    <col min="7151" max="7398" width="9.140625" style="5"/>
    <col min="7399" max="7399" width="34.140625" style="5" customWidth="1"/>
    <col min="7400" max="7403" width="10.7109375" style="5" customWidth="1"/>
    <col min="7404" max="7405" width="9.140625" style="5"/>
    <col min="7406" max="7406" width="9.140625" style="5" customWidth="1"/>
    <col min="7407" max="7654" width="9.140625" style="5"/>
    <col min="7655" max="7655" width="34.140625" style="5" customWidth="1"/>
    <col min="7656" max="7659" width="10.7109375" style="5" customWidth="1"/>
    <col min="7660" max="7661" width="9.140625" style="5"/>
    <col min="7662" max="7662" width="9.140625" style="5" customWidth="1"/>
    <col min="7663" max="7910" width="9.140625" style="5"/>
    <col min="7911" max="7911" width="34.140625" style="5" customWidth="1"/>
    <col min="7912" max="7915" width="10.7109375" style="5" customWidth="1"/>
    <col min="7916" max="7917" width="9.140625" style="5"/>
    <col min="7918" max="7918" width="9.140625" style="5" customWidth="1"/>
    <col min="7919" max="8166" width="9.140625" style="5"/>
    <col min="8167" max="8167" width="34.140625" style="5" customWidth="1"/>
    <col min="8168" max="8171" width="10.7109375" style="5" customWidth="1"/>
    <col min="8172" max="8173" width="9.140625" style="5"/>
    <col min="8174" max="8174" width="9.140625" style="5" customWidth="1"/>
    <col min="8175" max="8422" width="9.140625" style="5"/>
    <col min="8423" max="8423" width="34.140625" style="5" customWidth="1"/>
    <col min="8424" max="8427" width="10.7109375" style="5" customWidth="1"/>
    <col min="8428" max="8429" width="9.140625" style="5"/>
    <col min="8430" max="8430" width="9.140625" style="5" customWidth="1"/>
    <col min="8431" max="8678" width="9.140625" style="5"/>
    <col min="8679" max="8679" width="34.140625" style="5" customWidth="1"/>
    <col min="8680" max="8683" width="10.7109375" style="5" customWidth="1"/>
    <col min="8684" max="8685" width="9.140625" style="5"/>
    <col min="8686" max="8686" width="9.140625" style="5" customWidth="1"/>
    <col min="8687" max="8934" width="9.140625" style="5"/>
    <col min="8935" max="8935" width="34.140625" style="5" customWidth="1"/>
    <col min="8936" max="8939" width="10.7109375" style="5" customWidth="1"/>
    <col min="8940" max="8941" width="9.140625" style="5"/>
    <col min="8942" max="8942" width="9.140625" style="5" customWidth="1"/>
    <col min="8943" max="9190" width="9.140625" style="5"/>
    <col min="9191" max="9191" width="34.140625" style="5" customWidth="1"/>
    <col min="9192" max="9195" width="10.7109375" style="5" customWidth="1"/>
    <col min="9196" max="9197" width="9.140625" style="5"/>
    <col min="9198" max="9198" width="9.140625" style="5" customWidth="1"/>
    <col min="9199" max="9446" width="9.140625" style="5"/>
    <col min="9447" max="9447" width="34.140625" style="5" customWidth="1"/>
    <col min="9448" max="9451" width="10.7109375" style="5" customWidth="1"/>
    <col min="9452" max="9453" width="9.140625" style="5"/>
    <col min="9454" max="9454" width="9.140625" style="5" customWidth="1"/>
    <col min="9455" max="9702" width="9.140625" style="5"/>
    <col min="9703" max="9703" width="34.140625" style="5" customWidth="1"/>
    <col min="9704" max="9707" width="10.7109375" style="5" customWidth="1"/>
    <col min="9708" max="9709" width="9.140625" style="5"/>
    <col min="9710" max="9710" width="9.140625" style="5" customWidth="1"/>
    <col min="9711" max="9958" width="9.140625" style="5"/>
    <col min="9959" max="9959" width="34.140625" style="5" customWidth="1"/>
    <col min="9960" max="9963" width="10.7109375" style="5" customWidth="1"/>
    <col min="9964" max="9965" width="9.140625" style="5"/>
    <col min="9966" max="9966" width="9.140625" style="5" customWidth="1"/>
    <col min="9967" max="10214" width="9.140625" style="5"/>
    <col min="10215" max="10215" width="34.140625" style="5" customWidth="1"/>
    <col min="10216" max="10219" width="10.7109375" style="5" customWidth="1"/>
    <col min="10220" max="10221" width="9.140625" style="5"/>
    <col min="10222" max="10222" width="9.140625" style="5" customWidth="1"/>
    <col min="10223" max="10470" width="9.140625" style="5"/>
    <col min="10471" max="10471" width="34.140625" style="5" customWidth="1"/>
    <col min="10472" max="10475" width="10.7109375" style="5" customWidth="1"/>
    <col min="10476" max="10477" width="9.140625" style="5"/>
    <col min="10478" max="10478" width="9.140625" style="5" customWidth="1"/>
    <col min="10479" max="10726" width="9.140625" style="5"/>
    <col min="10727" max="10727" width="34.140625" style="5" customWidth="1"/>
    <col min="10728" max="10731" width="10.7109375" style="5" customWidth="1"/>
    <col min="10732" max="10733" width="9.140625" style="5"/>
    <col min="10734" max="10734" width="9.140625" style="5" customWidth="1"/>
    <col min="10735" max="10982" width="9.140625" style="5"/>
    <col min="10983" max="10983" width="34.140625" style="5" customWidth="1"/>
    <col min="10984" max="10987" width="10.7109375" style="5" customWidth="1"/>
    <col min="10988" max="10989" width="9.140625" style="5"/>
    <col min="10990" max="10990" width="9.140625" style="5" customWidth="1"/>
    <col min="10991" max="11238" width="9.140625" style="5"/>
    <col min="11239" max="11239" width="34.140625" style="5" customWidth="1"/>
    <col min="11240" max="11243" width="10.7109375" style="5" customWidth="1"/>
    <col min="11244" max="11245" width="9.140625" style="5"/>
    <col min="11246" max="11246" width="9.140625" style="5" customWidth="1"/>
    <col min="11247" max="11494" width="9.140625" style="5"/>
    <col min="11495" max="11495" width="34.140625" style="5" customWidth="1"/>
    <col min="11496" max="11499" width="10.7109375" style="5" customWidth="1"/>
    <col min="11500" max="11501" width="9.140625" style="5"/>
    <col min="11502" max="11502" width="9.140625" style="5" customWidth="1"/>
    <col min="11503" max="11750" width="9.140625" style="5"/>
    <col min="11751" max="11751" width="34.140625" style="5" customWidth="1"/>
    <col min="11752" max="11755" width="10.7109375" style="5" customWidth="1"/>
    <col min="11756" max="11757" width="9.140625" style="5"/>
    <col min="11758" max="11758" width="9.140625" style="5" customWidth="1"/>
    <col min="11759" max="12006" width="9.140625" style="5"/>
    <col min="12007" max="12007" width="34.140625" style="5" customWidth="1"/>
    <col min="12008" max="12011" width="10.7109375" style="5" customWidth="1"/>
    <col min="12012" max="12013" width="9.140625" style="5"/>
    <col min="12014" max="12014" width="9.140625" style="5" customWidth="1"/>
    <col min="12015" max="12262" width="9.140625" style="5"/>
    <col min="12263" max="12263" width="34.140625" style="5" customWidth="1"/>
    <col min="12264" max="12267" width="10.7109375" style="5" customWidth="1"/>
    <col min="12268" max="12269" width="9.140625" style="5"/>
    <col min="12270" max="12270" width="9.140625" style="5" customWidth="1"/>
    <col min="12271" max="12518" width="9.140625" style="5"/>
    <col min="12519" max="12519" width="34.140625" style="5" customWidth="1"/>
    <col min="12520" max="12523" width="10.7109375" style="5" customWidth="1"/>
    <col min="12524" max="12525" width="9.140625" style="5"/>
    <col min="12526" max="12526" width="9.140625" style="5" customWidth="1"/>
    <col min="12527" max="12774" width="9.140625" style="5"/>
    <col min="12775" max="12775" width="34.140625" style="5" customWidth="1"/>
    <col min="12776" max="12779" width="10.7109375" style="5" customWidth="1"/>
    <col min="12780" max="12781" width="9.140625" style="5"/>
    <col min="12782" max="12782" width="9.140625" style="5" customWidth="1"/>
    <col min="12783" max="13030" width="9.140625" style="5"/>
    <col min="13031" max="13031" width="34.140625" style="5" customWidth="1"/>
    <col min="13032" max="13035" width="10.7109375" style="5" customWidth="1"/>
    <col min="13036" max="13037" width="9.140625" style="5"/>
    <col min="13038" max="13038" width="9.140625" style="5" customWidth="1"/>
    <col min="13039" max="13286" width="9.140625" style="5"/>
    <col min="13287" max="13287" width="34.140625" style="5" customWidth="1"/>
    <col min="13288" max="13291" width="10.7109375" style="5" customWidth="1"/>
    <col min="13292" max="13293" width="9.140625" style="5"/>
    <col min="13294" max="13294" width="9.140625" style="5" customWidth="1"/>
    <col min="13295" max="13542" width="9.140625" style="5"/>
    <col min="13543" max="13543" width="34.140625" style="5" customWidth="1"/>
    <col min="13544" max="13547" width="10.7109375" style="5" customWidth="1"/>
    <col min="13548" max="13549" width="9.140625" style="5"/>
    <col min="13550" max="13550" width="9.140625" style="5" customWidth="1"/>
    <col min="13551" max="13798" width="9.140625" style="5"/>
    <col min="13799" max="13799" width="34.140625" style="5" customWidth="1"/>
    <col min="13800" max="13803" width="10.7109375" style="5" customWidth="1"/>
    <col min="13804" max="13805" width="9.140625" style="5"/>
    <col min="13806" max="13806" width="9.140625" style="5" customWidth="1"/>
    <col min="13807" max="14054" width="9.140625" style="5"/>
    <col min="14055" max="14055" width="34.140625" style="5" customWidth="1"/>
    <col min="14056" max="14059" width="10.7109375" style="5" customWidth="1"/>
    <col min="14060" max="14061" width="9.140625" style="5"/>
    <col min="14062" max="14062" width="9.140625" style="5" customWidth="1"/>
    <col min="14063" max="14310" width="9.140625" style="5"/>
    <col min="14311" max="14311" width="34.140625" style="5" customWidth="1"/>
    <col min="14312" max="14315" width="10.7109375" style="5" customWidth="1"/>
    <col min="14316" max="14317" width="9.140625" style="5"/>
    <col min="14318" max="14318" width="9.140625" style="5" customWidth="1"/>
    <col min="14319" max="14566" width="9.140625" style="5"/>
    <col min="14567" max="14567" width="34.140625" style="5" customWidth="1"/>
    <col min="14568" max="14571" width="10.7109375" style="5" customWidth="1"/>
    <col min="14572" max="14573" width="9.140625" style="5"/>
    <col min="14574" max="14574" width="9.140625" style="5" customWidth="1"/>
    <col min="14575" max="14822" width="9.140625" style="5"/>
    <col min="14823" max="14823" width="34.140625" style="5" customWidth="1"/>
    <col min="14824" max="14827" width="10.7109375" style="5" customWidth="1"/>
    <col min="14828" max="14829" width="9.140625" style="5"/>
    <col min="14830" max="14830" width="9.140625" style="5" customWidth="1"/>
    <col min="14831" max="15078" width="9.140625" style="5"/>
    <col min="15079" max="15079" width="34.140625" style="5" customWidth="1"/>
    <col min="15080" max="15083" width="10.7109375" style="5" customWidth="1"/>
    <col min="15084" max="15085" width="9.140625" style="5"/>
    <col min="15086" max="15086" width="9.140625" style="5" customWidth="1"/>
    <col min="15087" max="15334" width="9.140625" style="5"/>
    <col min="15335" max="15335" width="34.140625" style="5" customWidth="1"/>
    <col min="15336" max="15339" width="10.7109375" style="5" customWidth="1"/>
    <col min="15340" max="15341" width="9.140625" style="5"/>
    <col min="15342" max="15342" width="9.140625" style="5" customWidth="1"/>
    <col min="15343" max="15590" width="9.140625" style="5"/>
    <col min="15591" max="15591" width="34.140625" style="5" customWidth="1"/>
    <col min="15592" max="15595" width="10.7109375" style="5" customWidth="1"/>
    <col min="15596" max="15597" width="9.140625" style="5"/>
    <col min="15598" max="15598" width="9.140625" style="5" customWidth="1"/>
    <col min="15599" max="15846" width="9.140625" style="5"/>
    <col min="15847" max="15847" width="34.140625" style="5" customWidth="1"/>
    <col min="15848" max="15851" width="10.7109375" style="5" customWidth="1"/>
    <col min="15852" max="15853" width="9.140625" style="5"/>
    <col min="15854" max="15854" width="9.140625" style="5" customWidth="1"/>
    <col min="15855" max="16102" width="9.140625" style="5"/>
    <col min="16103" max="16103" width="34.140625" style="5" customWidth="1"/>
    <col min="16104" max="16107" width="10.7109375" style="5" customWidth="1"/>
    <col min="16108" max="16109" width="9.140625" style="5"/>
    <col min="16110" max="16110" width="9.140625" style="5" customWidth="1"/>
    <col min="16111" max="16384" width="9.140625" style="5"/>
  </cols>
  <sheetData>
    <row r="1" spans="1:14" ht="14.25" x14ac:dyDescent="0.2">
      <c r="A1" s="136" t="s">
        <v>51</v>
      </c>
      <c r="B1" s="8"/>
      <c r="C1" s="8"/>
    </row>
    <row r="2" spans="1:14" ht="18.75" customHeight="1" x14ac:dyDescent="0.25">
      <c r="B2" s="168" t="s">
        <v>34</v>
      </c>
      <c r="C2" s="168"/>
      <c r="D2" s="168"/>
      <c r="E2" s="168"/>
      <c r="F2" s="168"/>
      <c r="G2" s="168"/>
      <c r="H2" s="168"/>
      <c r="I2" s="168"/>
      <c r="J2" s="168"/>
    </row>
    <row r="3" spans="1:14" ht="22.5" customHeight="1" x14ac:dyDescent="0.2">
      <c r="C3" s="13"/>
      <c r="F3" s="13"/>
      <c r="G3" s="13"/>
      <c r="H3" s="13"/>
      <c r="I3" s="13"/>
      <c r="J3" s="13"/>
    </row>
    <row r="4" spans="1:14" ht="42" customHeight="1" x14ac:dyDescent="0.2">
      <c r="B4" s="12" t="s">
        <v>18</v>
      </c>
      <c r="C4" s="6" t="s">
        <v>37</v>
      </c>
      <c r="D4" s="6" t="s">
        <v>38</v>
      </c>
      <c r="E4" s="6" t="s">
        <v>39</v>
      </c>
      <c r="F4" s="6" t="s">
        <v>40</v>
      </c>
      <c r="G4" s="6" t="s">
        <v>41</v>
      </c>
      <c r="H4" s="6" t="s">
        <v>42</v>
      </c>
      <c r="I4" s="6" t="s">
        <v>43</v>
      </c>
      <c r="J4" s="6" t="s">
        <v>36</v>
      </c>
      <c r="K4" s="6" t="s">
        <v>49</v>
      </c>
      <c r="L4" s="6" t="s">
        <v>50</v>
      </c>
      <c r="M4" s="6" t="s">
        <v>53</v>
      </c>
      <c r="N4" s="6" t="s">
        <v>55</v>
      </c>
    </row>
    <row r="5" spans="1:14" ht="19.5" customHeight="1" x14ac:dyDescent="0.2">
      <c r="B5" s="11" t="s">
        <v>10</v>
      </c>
      <c r="C5" s="7">
        <v>515384</v>
      </c>
      <c r="D5" s="7">
        <v>1053503</v>
      </c>
      <c r="E5" s="7">
        <v>1602901</v>
      </c>
      <c r="F5" s="7">
        <v>2169746</v>
      </c>
      <c r="G5" s="7">
        <v>2689165</v>
      </c>
      <c r="H5" s="7">
        <v>3245531</v>
      </c>
      <c r="I5" s="7">
        <v>3787389</v>
      </c>
      <c r="J5" s="7">
        <v>4363673</v>
      </c>
      <c r="K5" s="7">
        <v>4914111</v>
      </c>
      <c r="L5" s="7">
        <v>5468975</v>
      </c>
      <c r="M5" s="7">
        <v>5992514</v>
      </c>
      <c r="N5" s="7">
        <v>6575522</v>
      </c>
    </row>
    <row r="6" spans="1:14" ht="19.5" customHeight="1" x14ac:dyDescent="0.2">
      <c r="B6" s="11" t="s">
        <v>11</v>
      </c>
      <c r="C6" s="7">
        <v>7223</v>
      </c>
      <c r="D6" s="7">
        <v>15287</v>
      </c>
      <c r="E6" s="7">
        <v>23057</v>
      </c>
      <c r="F6" s="7">
        <v>30685</v>
      </c>
      <c r="G6" s="7">
        <v>37988</v>
      </c>
      <c r="H6" s="7">
        <v>45472</v>
      </c>
      <c r="I6" s="7">
        <v>52262</v>
      </c>
      <c r="J6" s="7">
        <v>59816</v>
      </c>
      <c r="K6" s="7">
        <v>67167</v>
      </c>
      <c r="L6" s="7">
        <v>74625</v>
      </c>
      <c r="M6" s="7">
        <v>81905</v>
      </c>
      <c r="N6" s="7">
        <v>90333</v>
      </c>
    </row>
    <row r="7" spans="1:14" ht="19.5" customHeight="1" x14ac:dyDescent="0.2">
      <c r="B7" s="11" t="s">
        <v>12</v>
      </c>
      <c r="C7" s="7">
        <v>65585</v>
      </c>
      <c r="D7" s="7">
        <v>133417</v>
      </c>
      <c r="E7" s="7">
        <v>202364</v>
      </c>
      <c r="F7" s="7">
        <v>273011</v>
      </c>
      <c r="G7" s="7">
        <v>338584</v>
      </c>
      <c r="H7" s="7">
        <v>408422</v>
      </c>
      <c r="I7" s="7">
        <v>475314</v>
      </c>
      <c r="J7" s="7">
        <v>546618</v>
      </c>
      <c r="K7" s="7">
        <v>614297</v>
      </c>
      <c r="L7" s="7">
        <v>682128</v>
      </c>
      <c r="M7" s="7">
        <v>746876</v>
      </c>
      <c r="N7" s="7">
        <v>819331</v>
      </c>
    </row>
    <row r="8" spans="1:14" ht="19.5" customHeight="1" x14ac:dyDescent="0.2">
      <c r="B8" s="11" t="s">
        <v>14</v>
      </c>
      <c r="C8" s="7">
        <v>51733</v>
      </c>
      <c r="D8" s="7">
        <v>106127</v>
      </c>
      <c r="E8" s="7">
        <v>161642</v>
      </c>
      <c r="F8" s="7">
        <v>218756</v>
      </c>
      <c r="G8" s="7">
        <v>270852</v>
      </c>
      <c r="H8" s="7">
        <v>326713</v>
      </c>
      <c r="I8" s="7">
        <v>380947</v>
      </c>
      <c r="J8" s="7">
        <v>438741</v>
      </c>
      <c r="K8" s="7">
        <v>493672</v>
      </c>
      <c r="L8" s="7">
        <v>548978</v>
      </c>
      <c r="M8" s="7">
        <v>601224</v>
      </c>
      <c r="N8" s="7">
        <v>659464</v>
      </c>
    </row>
    <row r="9" spans="1:14" ht="19.5" customHeight="1" x14ac:dyDescent="0.2">
      <c r="B9" s="11" t="s">
        <v>19</v>
      </c>
      <c r="C9" s="7">
        <v>6536</v>
      </c>
      <c r="D9" s="7">
        <v>13408</v>
      </c>
      <c r="E9" s="7">
        <v>20443</v>
      </c>
      <c r="F9" s="7">
        <v>27700</v>
      </c>
      <c r="G9" s="7">
        <v>34398</v>
      </c>
      <c r="H9" s="7">
        <v>41581</v>
      </c>
      <c r="I9" s="7">
        <v>48517</v>
      </c>
      <c r="J9" s="7">
        <v>55909</v>
      </c>
      <c r="K9" s="7">
        <v>62951</v>
      </c>
      <c r="L9" s="7">
        <v>70168</v>
      </c>
      <c r="M9" s="7">
        <v>76904</v>
      </c>
      <c r="N9" s="7">
        <v>84413</v>
      </c>
    </row>
    <row r="10" spans="1:14" ht="19.5" customHeight="1" x14ac:dyDescent="0.2">
      <c r="B10" s="11" t="s">
        <v>15</v>
      </c>
      <c r="C10" s="7">
        <v>3346</v>
      </c>
      <c r="D10" s="7">
        <v>6845</v>
      </c>
      <c r="E10" s="7">
        <v>10441</v>
      </c>
      <c r="F10" s="7">
        <v>14063</v>
      </c>
      <c r="G10" s="7">
        <v>17253</v>
      </c>
      <c r="H10" s="7">
        <v>20678</v>
      </c>
      <c r="I10" s="7">
        <v>23602</v>
      </c>
      <c r="J10" s="7">
        <v>26744</v>
      </c>
      <c r="K10" s="7">
        <v>29731</v>
      </c>
      <c r="L10" s="7">
        <v>33335</v>
      </c>
      <c r="M10" s="7">
        <v>36826</v>
      </c>
      <c r="N10" s="7">
        <v>40534</v>
      </c>
    </row>
    <row r="11" spans="1:14" ht="19.5" customHeight="1" x14ac:dyDescent="0.2">
      <c r="B11" s="9" t="s">
        <v>20</v>
      </c>
      <c r="C11" s="10">
        <f t="shared" ref="C11:J11" si="0">SUM(C5:C10)</f>
        <v>649807</v>
      </c>
      <c r="D11" s="10">
        <f t="shared" si="0"/>
        <v>1328587</v>
      </c>
      <c r="E11" s="10">
        <f t="shared" si="0"/>
        <v>2020848</v>
      </c>
      <c r="F11" s="10">
        <f t="shared" si="0"/>
        <v>2733961</v>
      </c>
      <c r="G11" s="10">
        <f t="shared" si="0"/>
        <v>3388240</v>
      </c>
      <c r="H11" s="10">
        <f t="shared" si="0"/>
        <v>4088397</v>
      </c>
      <c r="I11" s="10">
        <f t="shared" si="0"/>
        <v>4768031</v>
      </c>
      <c r="J11" s="10">
        <f t="shared" si="0"/>
        <v>5491501</v>
      </c>
      <c r="K11" s="10">
        <f>SUM(K5:K10)</f>
        <v>6181929</v>
      </c>
      <c r="L11" s="10">
        <f>SUM(L5:L10)</f>
        <v>6878209</v>
      </c>
      <c r="M11" s="10">
        <f>SUM(M5:M10)</f>
        <v>7536249</v>
      </c>
      <c r="N11" s="10">
        <f>SUM(N5:N10)</f>
        <v>8269597</v>
      </c>
    </row>
    <row r="12" spans="1:14" ht="19.5" customHeight="1" x14ac:dyDescent="0.2"/>
  </sheetData>
  <mergeCells count="1">
    <mergeCell ref="B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počet vyplácaných dôchodkov</vt:lpstr>
      <vt:lpstr>počet dôchodcov</vt:lpstr>
      <vt:lpstr>priemerná výška</vt:lpstr>
      <vt:lpstr>novopriznané dôchodky</vt:lpstr>
      <vt:lpstr>výdavky na dôchodky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2022-01-14T06:57:48Z</cp:lastPrinted>
  <dcterms:created xsi:type="dcterms:W3CDTF">2020-04-15T08:20:05Z</dcterms:created>
  <dcterms:modified xsi:type="dcterms:W3CDTF">2023-02-07T06:16:43Z</dcterms:modified>
</cp:coreProperties>
</file>